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<sst xmlns="http://schemas.openxmlformats.org/spreadsheetml/2006/main" count="54" uniqueCount="36">
  <si>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Počet členů</t>
  </si>
  <si>
    <t>Celkem</t>
  </si>
  <si>
    <t>Podíl v %</t>
  </si>
  <si>
    <t>Rep.cel.dle čl.</t>
  </si>
  <si>
    <t>Rep.sen.dle čl.</t>
  </si>
  <si>
    <t>Rep.cel.celkem</t>
  </si>
  <si>
    <t>Rep.sen.celkem</t>
  </si>
  <si>
    <t>Zaokrouhleno</t>
  </si>
  <si>
    <t>Upraveno</t>
  </si>
  <si>
    <t>Broumov</t>
  </si>
  <si>
    <t>Černilov</t>
  </si>
  <si>
    <t>Dvůr Králové nad Labem</t>
  </si>
  <si>
    <t>Hořice v Podkrkonoší</t>
  </si>
  <si>
    <t>Hradec Králové</t>
  </si>
  <si>
    <t>Hronov</t>
  </si>
  <si>
    <t>Jičín</t>
  </si>
  <si>
    <t>Klášter nad Dědinou</t>
  </si>
  <si>
    <t>Kostelec nad Orlicí</t>
  </si>
  <si>
    <t>Letohrad</t>
  </si>
  <si>
    <t>Náchod-Šonov</t>
  </si>
  <si>
    <t>Nový Bydžov</t>
  </si>
  <si>
    <t>Semonice</t>
  </si>
  <si>
    <t>Trutnov</t>
  </si>
  <si>
    <t>Třebechovice pod Orebem</t>
  </si>
  <si>
    <t>Vrchlabí</t>
  </si>
  <si>
    <t>Příjmy bez dotací</t>
  </si>
  <si>
    <t>součet</t>
  </si>
  <si>
    <t>Podíl %</t>
  </si>
  <si>
    <t>Rep.cel.dle př.</t>
  </si>
  <si>
    <t>Rep.sen.dle př.</t>
  </si>
  <si>
    <t>Repartice celoc. 2019 ½</t>
  </si>
  <si>
    <t>Repartice sen. 2019 ½</t>
  </si>
  <si>
    <t>Ctrl+C správný vzorec</t>
  </si>
  <si>
    <t>Ctrl+V do nové buňky</t>
  </si>
  <si>
    <t>4 poslední sloupce vyjmout, kliknout na buňku B1 a vložit</t>
  </si>
  <si>
    <t>PŘÍLOHA TISKU 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</si>
</sst>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2" fontId="0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1" fontId="0" fillId="0" borderId="10" xfId="0" applyNumberFormat="1" applyBorder="1" applyAlignment="1">
      <alignment/>
    </xf>
    <xf numFmtId="1" fontId="0" fillId="33" borderId="10" xfId="0" applyNumberForma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SheetLayoutView="10" zoomScalePageLayoutView="0" workbookViewId="0" topLeftCell="B1">
      <selection activeCell="M1" sqref="M1"/>
    </sheetView>
  </sheetViews>
  <sheetFormatPr defaultColWidth="11.57421875" defaultRowHeight="13.5" customHeight="1"/>
  <cols>
    <col min="1" max="1" width="22.8515625" style="1" customWidth="1"/>
    <col min="2" max="2" width="9.421875" style="2" customWidth="1"/>
    <col min="3" max="4" width="9.421875" style="1" customWidth="1"/>
    <col min="5" max="5" width="12.57421875" style="1" customWidth="1"/>
    <col min="6" max="6" width="11.57421875" style="1" customWidth="1"/>
    <col min="7" max="7" width="9.421875" style="1" customWidth="1"/>
    <col min="8" max="8" width="9.28125" style="1" customWidth="1"/>
    <col min="9" max="9" width="14.140625" style="1" customWidth="1"/>
    <col min="10" max="10" width="14.00390625" style="1" customWidth="1"/>
    <col min="11" max="11" width="14.28125" style="1" customWidth="1"/>
    <col min="12" max="12" width="14.8515625" style="1" customWidth="1"/>
    <col min="13" max="14" width="9.00390625" style="1" customWidth="1"/>
    <col min="15" max="15" width="8.57421875" style="1" customWidth="1"/>
    <col min="16" max="16" width="7.00390625" style="1" customWidth="1"/>
    <col min="17" max="17" width="6.00390625" style="1" customWidth="1"/>
    <col min="18" max="18" width="7.00390625" style="1" customWidth="1"/>
    <col min="19" max="16384" width="11.57421875" style="1" customWidth="1"/>
  </cols>
  <sheetData>
    <row r="1" ht="13.5" customHeight="1">
      <c r="M1" s="3" t="s">
        <v>35</v>
      </c>
    </row>
    <row r="2" ht="13.5" customHeight="1">
      <c r="A2" s="4" t="s">
        <v>0</v>
      </c>
    </row>
    <row r="3" spans="1:15" ht="13.5" customHeight="1">
      <c r="A3" s="5"/>
      <c r="B3" s="6">
        <v>2013</v>
      </c>
      <c r="C3" s="5">
        <v>2014</v>
      </c>
      <c r="D3" s="5">
        <v>2015</v>
      </c>
      <c r="E3" s="5">
        <v>2016</v>
      </c>
      <c r="F3" s="5">
        <v>2017</v>
      </c>
      <c r="G3" s="5" t="s">
        <v>1</v>
      </c>
      <c r="H3" s="5" t="s">
        <v>2</v>
      </c>
      <c r="I3" s="5" t="s">
        <v>3</v>
      </c>
      <c r="J3" s="5" t="s">
        <v>4</v>
      </c>
      <c r="K3" s="5" t="s">
        <v>5</v>
      </c>
      <c r="L3" s="5" t="s">
        <v>6</v>
      </c>
      <c r="M3" s="13" t="s">
        <v>7</v>
      </c>
      <c r="N3" s="13"/>
      <c r="O3" s="1" t="s">
        <v>8</v>
      </c>
    </row>
    <row r="4" spans="1:12" ht="13.5" customHeight="1">
      <c r="A4" s="5"/>
      <c r="B4" s="6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6" ht="13.5" customHeight="1">
      <c r="A5" s="5" t="s">
        <v>9</v>
      </c>
      <c r="B5" s="6">
        <v>50</v>
      </c>
      <c r="C5" s="5">
        <v>49</v>
      </c>
      <c r="D5" s="5">
        <v>48</v>
      </c>
      <c r="E5" s="5">
        <v>45</v>
      </c>
      <c r="F5" s="5">
        <v>0</v>
      </c>
      <c r="G5" s="5">
        <f aca="true" t="shared" si="0" ref="G5:G20">SUM(B5:F5)</f>
        <v>192</v>
      </c>
      <c r="H5" s="7">
        <f>SUM(G5/G22*100)</f>
        <v>1.1890753700377779</v>
      </c>
      <c r="I5" s="8">
        <f aca="true" t="shared" si="1" ref="I5:I20">SUM($M$25/100*H5)</f>
        <v>2242.00161020623</v>
      </c>
      <c r="J5" s="8">
        <f aca="true" t="shared" si="2" ref="J5:J20">SUM($M$26/100*H5)</f>
        <v>355.8902582523069</v>
      </c>
      <c r="K5" s="9">
        <f aca="true" t="shared" si="3" ref="K5:K20">SUM(I5+I27)</f>
        <v>3851.9293189703417</v>
      </c>
      <c r="L5" s="9">
        <f aca="true" t="shared" si="4" ref="L5:L20">SUM(J5+J27)</f>
        <v>611.4465368166658</v>
      </c>
      <c r="M5" s="10">
        <v>3852</v>
      </c>
      <c r="N5" s="10">
        <v>612</v>
      </c>
      <c r="O5" s="1">
        <v>0</v>
      </c>
      <c r="P5" s="1">
        <v>0</v>
      </c>
    </row>
    <row r="6" spans="1:14" ht="13.5" customHeight="1">
      <c r="A6" s="5" t="s">
        <v>10</v>
      </c>
      <c r="B6" s="6">
        <v>181</v>
      </c>
      <c r="C6" s="5">
        <v>189</v>
      </c>
      <c r="D6" s="5">
        <v>173</v>
      </c>
      <c r="E6" s="5">
        <v>175</v>
      </c>
      <c r="F6" s="5">
        <v>165</v>
      </c>
      <c r="G6" s="5">
        <f t="shared" si="0"/>
        <v>883</v>
      </c>
      <c r="H6" s="7">
        <f>SUM(G6/G22*100)</f>
        <v>5.468508081996656</v>
      </c>
      <c r="I6" s="8">
        <f t="shared" si="1"/>
        <v>10310.871988604695</v>
      </c>
      <c r="J6" s="8">
        <f t="shared" si="2"/>
        <v>1636.724468941599</v>
      </c>
      <c r="K6" s="9">
        <f t="shared" si="3"/>
        <v>20529.321024337394</v>
      </c>
      <c r="L6" s="9">
        <f t="shared" si="4"/>
        <v>3258.777927650057</v>
      </c>
      <c r="M6" s="10">
        <v>20529</v>
      </c>
      <c r="N6" s="10">
        <v>3259</v>
      </c>
    </row>
    <row r="7" spans="1:14" ht="13.5" customHeight="1">
      <c r="A7" s="5" t="s">
        <v>11</v>
      </c>
      <c r="B7" s="6">
        <v>191</v>
      </c>
      <c r="C7" s="5">
        <v>189</v>
      </c>
      <c r="D7" s="5">
        <v>189</v>
      </c>
      <c r="E7" s="5">
        <v>185</v>
      </c>
      <c r="F7" s="5">
        <v>182</v>
      </c>
      <c r="G7" s="5">
        <f t="shared" si="0"/>
        <v>936</v>
      </c>
      <c r="H7" s="7">
        <f>SUM(G7/G22*100)</f>
        <v>5.796742428934167</v>
      </c>
      <c r="I7" s="8">
        <f t="shared" si="1"/>
        <v>10929.757849755373</v>
      </c>
      <c r="J7" s="8">
        <f t="shared" si="2"/>
        <v>1734.9650089799964</v>
      </c>
      <c r="K7" s="9">
        <f t="shared" si="3"/>
        <v>18156.642966144635</v>
      </c>
      <c r="L7" s="9">
        <f t="shared" si="4"/>
        <v>2882.144385980954</v>
      </c>
      <c r="M7" s="10">
        <v>18157</v>
      </c>
      <c r="N7" s="10">
        <v>2882</v>
      </c>
    </row>
    <row r="8" spans="1:14" ht="13.5" customHeight="1">
      <c r="A8" s="5" t="s">
        <v>12</v>
      </c>
      <c r="B8" s="6">
        <v>151</v>
      </c>
      <c r="C8" s="5">
        <v>148</v>
      </c>
      <c r="D8" s="5">
        <v>149</v>
      </c>
      <c r="E8" s="5">
        <v>152</v>
      </c>
      <c r="F8" s="5">
        <v>152</v>
      </c>
      <c r="G8" s="5">
        <f t="shared" si="0"/>
        <v>752</v>
      </c>
      <c r="H8" s="7">
        <f>SUM(G8/G22*100)</f>
        <v>4.657211865981297</v>
      </c>
      <c r="I8" s="8">
        <f t="shared" si="1"/>
        <v>8781.172973307735</v>
      </c>
      <c r="J8" s="8">
        <f t="shared" si="2"/>
        <v>1393.9035114882022</v>
      </c>
      <c r="K8" s="9">
        <f t="shared" si="3"/>
        <v>12086.989551574601</v>
      </c>
      <c r="L8" s="9">
        <f t="shared" si="4"/>
        <v>1918.661348600519</v>
      </c>
      <c r="M8" s="10">
        <v>12087</v>
      </c>
      <c r="N8" s="10">
        <v>1919</v>
      </c>
    </row>
    <row r="9" spans="1:14" ht="13.5" customHeight="1">
      <c r="A9" s="5" t="s">
        <v>13</v>
      </c>
      <c r="B9" s="6">
        <v>535</v>
      </c>
      <c r="C9" s="5">
        <v>511</v>
      </c>
      <c r="D9" s="5">
        <v>498</v>
      </c>
      <c r="E9" s="5">
        <v>489</v>
      </c>
      <c r="F9" s="5">
        <v>474</v>
      </c>
      <c r="G9" s="5">
        <f t="shared" si="0"/>
        <v>2507</v>
      </c>
      <c r="H9" s="7">
        <f>SUM(G9/G22*100)</f>
        <v>15.526103920232861</v>
      </c>
      <c r="I9" s="8">
        <f t="shared" si="1"/>
        <v>29274.46894159906</v>
      </c>
      <c r="J9" s="8">
        <f t="shared" si="2"/>
        <v>4646.962903325696</v>
      </c>
      <c r="K9" s="9">
        <f t="shared" si="3"/>
        <v>91802.40913336424</v>
      </c>
      <c r="L9" s="9">
        <f t="shared" si="4"/>
        <v>14572.506525386325</v>
      </c>
      <c r="M9" s="10">
        <v>91802</v>
      </c>
      <c r="N9" s="10">
        <v>14573</v>
      </c>
    </row>
    <row r="10" spans="1:14" ht="13.5" customHeight="1">
      <c r="A10" s="5" t="s">
        <v>14</v>
      </c>
      <c r="B10" s="6">
        <v>222</v>
      </c>
      <c r="C10" s="5">
        <v>222</v>
      </c>
      <c r="D10" s="5">
        <v>220</v>
      </c>
      <c r="E10" s="5">
        <v>213</v>
      </c>
      <c r="F10" s="5">
        <v>254</v>
      </c>
      <c r="G10" s="5">
        <f t="shared" si="0"/>
        <v>1131</v>
      </c>
      <c r="H10" s="7">
        <f>SUM(G10/G22*100)</f>
        <v>7.004397101628785</v>
      </c>
      <c r="I10" s="8">
        <f t="shared" si="1"/>
        <v>13206.790735121074</v>
      </c>
      <c r="J10" s="8">
        <f t="shared" si="2"/>
        <v>2096.4160525174957</v>
      </c>
      <c r="K10" s="9">
        <f t="shared" si="3"/>
        <v>25579.71499799978</v>
      </c>
      <c r="L10" s="9">
        <f t="shared" si="4"/>
        <v>4060.4660296480165</v>
      </c>
      <c r="M10" s="10">
        <v>25580</v>
      </c>
      <c r="N10" s="10">
        <v>4061</v>
      </c>
    </row>
    <row r="11" spans="1:14" ht="13.5" customHeight="1">
      <c r="A11" s="5" t="s">
        <v>15</v>
      </c>
      <c r="B11" s="6">
        <v>106</v>
      </c>
      <c r="C11" s="5">
        <v>104</v>
      </c>
      <c r="D11" s="5">
        <v>84</v>
      </c>
      <c r="E11" s="5">
        <v>69</v>
      </c>
      <c r="F11" s="5">
        <v>60</v>
      </c>
      <c r="G11" s="5">
        <f t="shared" si="0"/>
        <v>423</v>
      </c>
      <c r="H11" s="7">
        <f>SUM(G11/G22*100)</f>
        <v>2.6196816746144793</v>
      </c>
      <c r="I11" s="8">
        <f t="shared" si="1"/>
        <v>4939.4097974856</v>
      </c>
      <c r="J11" s="8">
        <f t="shared" si="2"/>
        <v>784.0707252121136</v>
      </c>
      <c r="K11" s="9">
        <f t="shared" si="3"/>
        <v>14396.187295055934</v>
      </c>
      <c r="L11" s="9">
        <f t="shared" si="4"/>
        <v>2285.2181688731057</v>
      </c>
      <c r="M11" s="10">
        <v>14396</v>
      </c>
      <c r="N11" s="10">
        <v>2285</v>
      </c>
    </row>
    <row r="12" spans="1:14" ht="13.5" customHeight="1">
      <c r="A12" s="5" t="s">
        <v>16</v>
      </c>
      <c r="B12" s="6">
        <v>359</v>
      </c>
      <c r="C12" s="5">
        <v>356</v>
      </c>
      <c r="D12" s="5">
        <v>352</v>
      </c>
      <c r="E12" s="5">
        <v>348</v>
      </c>
      <c r="F12" s="5">
        <v>346</v>
      </c>
      <c r="G12" s="5">
        <f t="shared" si="0"/>
        <v>1761</v>
      </c>
      <c r="H12" s="7">
        <f>SUM(G12/G22*100)</f>
        <v>10.906050659565244</v>
      </c>
      <c r="I12" s="8">
        <f t="shared" si="1"/>
        <v>20563.35851861027</v>
      </c>
      <c r="J12" s="8">
        <f t="shared" si="2"/>
        <v>3264.1809624078774</v>
      </c>
      <c r="K12" s="9">
        <f t="shared" si="3"/>
        <v>34574.65180224832</v>
      </c>
      <c r="L12" s="9">
        <f t="shared" si="4"/>
        <v>5488.301927559227</v>
      </c>
      <c r="M12" s="10">
        <v>34575</v>
      </c>
      <c r="N12" s="10">
        <v>5488</v>
      </c>
    </row>
    <row r="13" spans="1:14" ht="13.5" customHeight="1">
      <c r="A13" s="5" t="s">
        <v>17</v>
      </c>
      <c r="B13" s="6">
        <v>117</v>
      </c>
      <c r="C13" s="5">
        <v>117</v>
      </c>
      <c r="D13" s="5">
        <v>120</v>
      </c>
      <c r="E13" s="5">
        <v>90</v>
      </c>
      <c r="F13" s="5">
        <v>86</v>
      </c>
      <c r="G13" s="5">
        <f t="shared" si="0"/>
        <v>530</v>
      </c>
      <c r="H13" s="7">
        <f>SUM(G13/G22*100)</f>
        <v>3.282343469375116</v>
      </c>
      <c r="I13" s="8">
        <f t="shared" si="1"/>
        <v>6188.858611506781</v>
      </c>
      <c r="J13" s="8">
        <f t="shared" si="2"/>
        <v>982.4054003839723</v>
      </c>
      <c r="K13" s="9">
        <f t="shared" si="3"/>
        <v>10993.4919896357</v>
      </c>
      <c r="L13" s="9">
        <f t="shared" si="4"/>
        <v>1745.0820220089977</v>
      </c>
      <c r="M13" s="10">
        <v>10994</v>
      </c>
      <c r="N13" s="10">
        <v>1745</v>
      </c>
    </row>
    <row r="14" spans="1:14" ht="13.5" customHeight="1">
      <c r="A14" s="5" t="s">
        <v>18</v>
      </c>
      <c r="B14" s="6">
        <v>225</v>
      </c>
      <c r="C14" s="5">
        <v>224</v>
      </c>
      <c r="D14" s="5">
        <v>222</v>
      </c>
      <c r="E14" s="5">
        <v>220</v>
      </c>
      <c r="F14" s="5">
        <v>221</v>
      </c>
      <c r="G14" s="5">
        <f t="shared" si="0"/>
        <v>1112</v>
      </c>
      <c r="H14" s="7">
        <f>SUM(G14/G22*100)</f>
        <v>6.886728184802131</v>
      </c>
      <c r="I14" s="8">
        <f t="shared" si="1"/>
        <v>12984.925992444418</v>
      </c>
      <c r="J14" s="8">
        <f t="shared" si="2"/>
        <v>2061.197745711278</v>
      </c>
      <c r="K14" s="9">
        <f t="shared" si="3"/>
        <v>23870.122999902793</v>
      </c>
      <c r="L14" s="9">
        <f t="shared" si="4"/>
        <v>3789.089267499818</v>
      </c>
      <c r="M14" s="10">
        <v>23870</v>
      </c>
      <c r="N14" s="10">
        <v>3789</v>
      </c>
    </row>
    <row r="15" spans="1:14" ht="13.5" customHeight="1">
      <c r="A15" s="5" t="s">
        <v>19</v>
      </c>
      <c r="B15" s="6">
        <v>269</v>
      </c>
      <c r="C15" s="5">
        <v>268</v>
      </c>
      <c r="D15" s="5">
        <v>269</v>
      </c>
      <c r="E15" s="5">
        <v>272</v>
      </c>
      <c r="F15" s="5">
        <v>254</v>
      </c>
      <c r="G15" s="5">
        <f t="shared" si="0"/>
        <v>1332</v>
      </c>
      <c r="H15" s="7">
        <f>SUM(G15/G22*100)</f>
        <v>8.249210379637084</v>
      </c>
      <c r="I15" s="8">
        <f t="shared" si="1"/>
        <v>15553.886170805723</v>
      </c>
      <c r="J15" s="8">
        <f t="shared" si="2"/>
        <v>2468.988666625379</v>
      </c>
      <c r="K15" s="9">
        <f t="shared" si="3"/>
        <v>29522.43038378685</v>
      </c>
      <c r="L15" s="9">
        <f t="shared" si="4"/>
        <v>4686.323741112386</v>
      </c>
      <c r="M15" s="10">
        <v>29522</v>
      </c>
      <c r="N15" s="10">
        <v>4686</v>
      </c>
    </row>
    <row r="16" spans="1:14" ht="13.5" customHeight="1">
      <c r="A16" s="5" t="s">
        <v>20</v>
      </c>
      <c r="B16" s="6">
        <v>66</v>
      </c>
      <c r="C16" s="5">
        <v>62</v>
      </c>
      <c r="D16" s="5">
        <v>61</v>
      </c>
      <c r="E16" s="5">
        <v>60</v>
      </c>
      <c r="F16" s="5">
        <v>60</v>
      </c>
      <c r="G16" s="5">
        <f t="shared" si="0"/>
        <v>309</v>
      </c>
      <c r="H16" s="7">
        <f>SUM(G16/G22*100)</f>
        <v>1.9136681736545487</v>
      </c>
      <c r="I16" s="8">
        <f t="shared" si="1"/>
        <v>3608.2213414256516</v>
      </c>
      <c r="J16" s="8">
        <f t="shared" si="2"/>
        <v>572.7608843748064</v>
      </c>
      <c r="K16" s="9">
        <f t="shared" si="3"/>
        <v>7126.307112038599</v>
      </c>
      <c r="L16" s="9">
        <f t="shared" si="4"/>
        <v>1131.2138523644408</v>
      </c>
      <c r="M16" s="10">
        <v>7126</v>
      </c>
      <c r="N16" s="10">
        <v>1131</v>
      </c>
    </row>
    <row r="17" spans="1:14" ht="13.5" customHeight="1">
      <c r="A17" s="5" t="s">
        <v>21</v>
      </c>
      <c r="B17" s="6">
        <v>230</v>
      </c>
      <c r="C17" s="5">
        <v>224</v>
      </c>
      <c r="D17" s="5">
        <v>221</v>
      </c>
      <c r="E17" s="5">
        <v>207</v>
      </c>
      <c r="F17" s="5">
        <v>205</v>
      </c>
      <c r="G17" s="5">
        <f t="shared" si="0"/>
        <v>1087</v>
      </c>
      <c r="H17" s="7">
        <f>SUM(G17/G22*100)</f>
        <v>6.731900662661795</v>
      </c>
      <c r="I17" s="8">
        <f t="shared" si="1"/>
        <v>12692.998699448815</v>
      </c>
      <c r="J17" s="8">
        <f t="shared" si="2"/>
        <v>2014.8578683346755</v>
      </c>
      <c r="K17" s="9">
        <f t="shared" si="3"/>
        <v>19108.132830184433</v>
      </c>
      <c r="L17" s="9">
        <f t="shared" si="4"/>
        <v>3033.181732205888</v>
      </c>
      <c r="M17" s="10">
        <v>19108</v>
      </c>
      <c r="N17" s="10">
        <v>3033</v>
      </c>
    </row>
    <row r="18" spans="1:14" ht="13.5" customHeight="1">
      <c r="A18" s="5" t="s">
        <v>22</v>
      </c>
      <c r="B18" s="6">
        <v>301</v>
      </c>
      <c r="C18" s="5">
        <v>293</v>
      </c>
      <c r="D18" s="5">
        <v>288</v>
      </c>
      <c r="E18" s="5">
        <v>275</v>
      </c>
      <c r="F18" s="5">
        <v>240</v>
      </c>
      <c r="G18" s="5">
        <f t="shared" si="0"/>
        <v>1397</v>
      </c>
      <c r="H18" s="7">
        <f>SUM(G18/G22*100)</f>
        <v>8.651761937201957</v>
      </c>
      <c r="I18" s="8">
        <f t="shared" si="1"/>
        <v>16312.897132594291</v>
      </c>
      <c r="J18" s="8">
        <f t="shared" si="2"/>
        <v>2589.4723478045457</v>
      </c>
      <c r="K18" s="9">
        <f t="shared" si="3"/>
        <v>22787.912052704778</v>
      </c>
      <c r="L18" s="9">
        <f t="shared" si="4"/>
        <v>3617.3015525720175</v>
      </c>
      <c r="M18" s="10">
        <v>22788</v>
      </c>
      <c r="N18" s="10">
        <v>3617</v>
      </c>
    </row>
    <row r="19" spans="1:14" ht="13.5" customHeight="1">
      <c r="A19" s="5" t="s">
        <v>23</v>
      </c>
      <c r="B19" s="6">
        <v>229</v>
      </c>
      <c r="C19" s="5">
        <v>232</v>
      </c>
      <c r="D19" s="5">
        <v>228</v>
      </c>
      <c r="E19" s="5">
        <v>221</v>
      </c>
      <c r="F19" s="5">
        <v>221</v>
      </c>
      <c r="G19" s="5">
        <f t="shared" si="0"/>
        <v>1131</v>
      </c>
      <c r="H19" s="7">
        <f>SUM(G19/G22*100)</f>
        <v>7.004397101628785</v>
      </c>
      <c r="I19" s="8">
        <f t="shared" si="1"/>
        <v>13206.790735121074</v>
      </c>
      <c r="J19" s="8">
        <f t="shared" si="2"/>
        <v>2096.4160525174957</v>
      </c>
      <c r="K19" s="9">
        <f t="shared" si="3"/>
        <v>26622.851918588178</v>
      </c>
      <c r="L19" s="9">
        <f t="shared" si="4"/>
        <v>4226.05122208085</v>
      </c>
      <c r="M19" s="10">
        <v>26623</v>
      </c>
      <c r="N19" s="10">
        <v>4226</v>
      </c>
    </row>
    <row r="20" spans="1:14" ht="13.5" customHeight="1">
      <c r="A20" s="5" t="s">
        <v>24</v>
      </c>
      <c r="B20" s="6">
        <v>168</v>
      </c>
      <c r="C20" s="5">
        <v>146</v>
      </c>
      <c r="D20" s="5">
        <v>117</v>
      </c>
      <c r="E20" s="5">
        <v>117</v>
      </c>
      <c r="F20" s="5">
        <v>116</v>
      </c>
      <c r="G20" s="5">
        <f t="shared" si="0"/>
        <v>664</v>
      </c>
      <c r="H20" s="7">
        <f>SUM(G20/G22*100)</f>
        <v>4.1122189880473154</v>
      </c>
      <c r="I20" s="8">
        <f t="shared" si="1"/>
        <v>7753.588901963213</v>
      </c>
      <c r="J20" s="8">
        <f t="shared" si="2"/>
        <v>1230.7871431225615</v>
      </c>
      <c r="K20" s="9">
        <f t="shared" si="3"/>
        <v>16090.904623463433</v>
      </c>
      <c r="L20" s="9">
        <f t="shared" si="4"/>
        <v>2554.2337596407347</v>
      </c>
      <c r="M20" s="10">
        <v>16091</v>
      </c>
      <c r="N20" s="10">
        <v>2554</v>
      </c>
    </row>
    <row r="21" spans="1:12" ht="13.5" customHeight="1">
      <c r="A21" s="5"/>
      <c r="B21" s="6"/>
      <c r="C21" s="5"/>
      <c r="D21" s="5"/>
      <c r="E21" s="5"/>
      <c r="F21" s="5"/>
      <c r="G21" s="5"/>
      <c r="H21" s="5"/>
      <c r="I21" s="8"/>
      <c r="J21" s="8"/>
      <c r="K21" s="5"/>
      <c r="L21" s="9"/>
    </row>
    <row r="22" spans="1:14" ht="13.5" customHeight="1">
      <c r="A22" s="5" t="s">
        <v>1</v>
      </c>
      <c r="B22" s="6">
        <f>SUM(B5:B21)</f>
        <v>3400</v>
      </c>
      <c r="C22" s="5">
        <f>SUM(C5:C20)</f>
        <v>3334</v>
      </c>
      <c r="D22" s="5">
        <f>SUM(D5:D20)</f>
        <v>3239</v>
      </c>
      <c r="E22" s="5">
        <f>SUM(E5:E21)</f>
        <v>3138</v>
      </c>
      <c r="F22" s="5">
        <f>SUM(F5:F21)</f>
        <v>3036</v>
      </c>
      <c r="G22" s="5">
        <f>SUM(B22:F22)</f>
        <v>16147</v>
      </c>
      <c r="H22" s="5">
        <f>SUM(H5:H20)</f>
        <v>99.99999999999999</v>
      </c>
      <c r="I22" s="8">
        <f>SUM($M$25/100*H22)</f>
        <v>188549.99999999997</v>
      </c>
      <c r="J22" s="8">
        <f>SUM($M$26/100*H22)</f>
        <v>29929.999999999996</v>
      </c>
      <c r="K22" s="9">
        <f>SUM(K5:K20)</f>
        <v>377100</v>
      </c>
      <c r="L22" s="9">
        <f>SUM(L5:L20)</f>
        <v>59860</v>
      </c>
      <c r="M22" s="1">
        <f>SUM(M5:M21)</f>
        <v>377100</v>
      </c>
      <c r="N22" s="1">
        <f>SUM(N5:N21)</f>
        <v>59860</v>
      </c>
    </row>
    <row r="24" ht="13.5" customHeight="1">
      <c r="A24" s="4" t="s">
        <v>25</v>
      </c>
    </row>
    <row r="25" spans="1:14" ht="13.5" customHeight="1">
      <c r="A25" s="5"/>
      <c r="B25" s="6">
        <v>2013</v>
      </c>
      <c r="C25" s="5">
        <v>2014</v>
      </c>
      <c r="D25" s="5">
        <v>2015</v>
      </c>
      <c r="E25" s="5">
        <v>2016</v>
      </c>
      <c r="F25" s="5">
        <v>2017</v>
      </c>
      <c r="G25" s="5" t="s">
        <v>26</v>
      </c>
      <c r="H25" s="5" t="s">
        <v>27</v>
      </c>
      <c r="I25" s="5" t="s">
        <v>28</v>
      </c>
      <c r="J25" s="5" t="s">
        <v>29</v>
      </c>
      <c r="K25" s="14" t="s">
        <v>30</v>
      </c>
      <c r="L25" s="14"/>
      <c r="M25" s="2">
        <v>188550</v>
      </c>
      <c r="N25" s="2"/>
    </row>
    <row r="26" spans="1:14" ht="13.5" customHeight="1">
      <c r="A26" s="5"/>
      <c r="B26" s="6"/>
      <c r="C26" s="5"/>
      <c r="D26" s="5"/>
      <c r="E26" s="5"/>
      <c r="F26" s="5"/>
      <c r="G26" s="5"/>
      <c r="H26" s="5"/>
      <c r="I26" s="5"/>
      <c r="J26" s="5"/>
      <c r="K26" s="14" t="s">
        <v>31</v>
      </c>
      <c r="L26" s="14"/>
      <c r="M26" s="2">
        <v>29930</v>
      </c>
      <c r="N26" s="2"/>
    </row>
    <row r="27" spans="1:13" ht="13.5" customHeight="1">
      <c r="A27" s="5" t="s">
        <v>9</v>
      </c>
      <c r="B27" s="6">
        <v>85793</v>
      </c>
      <c r="C27" s="5">
        <v>105124</v>
      </c>
      <c r="D27" s="5">
        <v>75879</v>
      </c>
      <c r="E27" s="11">
        <v>84383</v>
      </c>
      <c r="F27" s="11">
        <v>0</v>
      </c>
      <c r="G27" s="5">
        <f aca="true" t="shared" si="5" ref="G27:G42">SUM(B27:F27)</f>
        <v>351179</v>
      </c>
      <c r="H27" s="7">
        <f>SUM(G27/G44*100)</f>
        <v>0.853846570545803</v>
      </c>
      <c r="I27" s="8">
        <f aca="true" t="shared" si="6" ref="I27:I42">SUM($M$25/100*H27)</f>
        <v>1609.9277087641117</v>
      </c>
      <c r="J27" s="8">
        <f aca="true" t="shared" si="7" ref="J27:J42">SUM($M$26/100*H27)</f>
        <v>255.55627856435885</v>
      </c>
      <c r="L27" s="2"/>
      <c r="M27" s="2"/>
    </row>
    <row r="28" spans="1:13" ht="13.5" customHeight="1">
      <c r="A28" s="5" t="s">
        <v>10</v>
      </c>
      <c r="B28" s="6">
        <v>421062</v>
      </c>
      <c r="C28" s="5">
        <v>268449</v>
      </c>
      <c r="D28" s="5">
        <v>570468</v>
      </c>
      <c r="E28" s="11">
        <v>523200</v>
      </c>
      <c r="F28" s="11">
        <v>445806</v>
      </c>
      <c r="G28" s="5">
        <f t="shared" si="5"/>
        <v>2228985</v>
      </c>
      <c r="H28" s="7">
        <f>SUM(G28/G44*100)</f>
        <v>5.419490339821108</v>
      </c>
      <c r="I28" s="8">
        <f t="shared" si="6"/>
        <v>10218.4490357327</v>
      </c>
      <c r="J28" s="8">
        <f t="shared" si="7"/>
        <v>1622.0534587084576</v>
      </c>
      <c r="L28" s="2"/>
      <c r="M28" s="2"/>
    </row>
    <row r="29" spans="1:13" ht="13.5" customHeight="1">
      <c r="A29" s="5" t="s">
        <v>11</v>
      </c>
      <c r="B29" s="6">
        <v>356616</v>
      </c>
      <c r="C29" s="5">
        <v>334892</v>
      </c>
      <c r="D29" s="5">
        <v>314699</v>
      </c>
      <c r="E29" s="11">
        <v>265399</v>
      </c>
      <c r="F29" s="11">
        <v>304819</v>
      </c>
      <c r="G29" s="5">
        <f t="shared" si="5"/>
        <v>1576425</v>
      </c>
      <c r="H29" s="7">
        <f>SUM(G29/G44*100)</f>
        <v>3.8328746308084125</v>
      </c>
      <c r="I29" s="8">
        <f t="shared" si="6"/>
        <v>7226.885116389261</v>
      </c>
      <c r="J29" s="8">
        <f t="shared" si="7"/>
        <v>1147.1793770009579</v>
      </c>
      <c r="K29"/>
      <c r="L29" s="13" t="s">
        <v>32</v>
      </c>
      <c r="M29" s="13"/>
    </row>
    <row r="30" spans="1:13" ht="13.5" customHeight="1">
      <c r="A30" s="5" t="s">
        <v>12</v>
      </c>
      <c r="B30" s="6">
        <v>190585</v>
      </c>
      <c r="C30" s="5">
        <v>180931</v>
      </c>
      <c r="D30" s="5">
        <v>122407</v>
      </c>
      <c r="E30" s="11">
        <v>124141</v>
      </c>
      <c r="F30" s="11">
        <v>103045</v>
      </c>
      <c r="G30" s="5">
        <f t="shared" si="5"/>
        <v>721109</v>
      </c>
      <c r="H30" s="7">
        <f>SUM(G30/G44*100)</f>
        <v>1.7532837858747632</v>
      </c>
      <c r="I30" s="8">
        <f t="shared" si="6"/>
        <v>3305.816578266866</v>
      </c>
      <c r="J30" s="8">
        <f t="shared" si="7"/>
        <v>524.7578371123167</v>
      </c>
      <c r="K30"/>
      <c r="L30" s="13" t="s">
        <v>33</v>
      </c>
      <c r="M30" s="13"/>
    </row>
    <row r="31" spans="1:13" ht="13.5" customHeight="1">
      <c r="A31" s="5" t="s">
        <v>13</v>
      </c>
      <c r="B31" s="6">
        <v>2730608</v>
      </c>
      <c r="C31" s="5">
        <v>3136955</v>
      </c>
      <c r="D31" s="5">
        <v>2448861</v>
      </c>
      <c r="E31" s="11">
        <v>2790269</v>
      </c>
      <c r="F31" s="11">
        <v>2532739</v>
      </c>
      <c r="G31" s="5">
        <f t="shared" si="5"/>
        <v>13639432</v>
      </c>
      <c r="H31" s="7">
        <f>SUM(G31/G44*100)</f>
        <v>33.162524631007784</v>
      </c>
      <c r="I31" s="8">
        <f t="shared" si="6"/>
        <v>62527.94019176518</v>
      </c>
      <c r="J31" s="8">
        <f t="shared" si="7"/>
        <v>9925.54362206063</v>
      </c>
      <c r="L31" s="2"/>
      <c r="M31" s="2"/>
    </row>
    <row r="32" spans="1:13" ht="13.5" customHeight="1">
      <c r="A32" s="5" t="s">
        <v>14</v>
      </c>
      <c r="B32" s="6">
        <v>434969</v>
      </c>
      <c r="C32" s="5">
        <v>563924</v>
      </c>
      <c r="D32" s="5">
        <v>507578</v>
      </c>
      <c r="E32" s="11">
        <v>592181</v>
      </c>
      <c r="F32" s="11">
        <v>600296</v>
      </c>
      <c r="G32" s="5">
        <f t="shared" si="5"/>
        <v>2698948</v>
      </c>
      <c r="H32" s="7">
        <f>SUM(G32/G44*100)</f>
        <v>6.562144928601807</v>
      </c>
      <c r="I32" s="8">
        <f t="shared" si="6"/>
        <v>12372.924262878707</v>
      </c>
      <c r="J32" s="8">
        <f t="shared" si="7"/>
        <v>1964.0499771305208</v>
      </c>
      <c r="K32" s="1" t="s">
        <v>34</v>
      </c>
      <c r="L32" s="2"/>
      <c r="M32" s="2"/>
    </row>
    <row r="33" spans="1:10" ht="13.5" customHeight="1">
      <c r="A33" s="5" t="s">
        <v>15</v>
      </c>
      <c r="B33" s="6">
        <v>500372</v>
      </c>
      <c r="C33" s="5">
        <v>475441</v>
      </c>
      <c r="D33" s="5">
        <v>326751</v>
      </c>
      <c r="E33" s="11">
        <v>457038</v>
      </c>
      <c r="F33" s="11">
        <v>303237</v>
      </c>
      <c r="G33" s="5">
        <f t="shared" si="5"/>
        <v>2062839</v>
      </c>
      <c r="H33" s="7">
        <f>SUM(G33/G44*100)</f>
        <v>5.0155277101937585</v>
      </c>
      <c r="I33" s="8">
        <f t="shared" si="6"/>
        <v>9456.777497570332</v>
      </c>
      <c r="J33" s="8">
        <f t="shared" si="7"/>
        <v>1501.147443660992</v>
      </c>
    </row>
    <row r="34" spans="1:10" ht="13.5" customHeight="1">
      <c r="A34" s="5" t="s">
        <v>16</v>
      </c>
      <c r="B34" s="6">
        <v>449313</v>
      </c>
      <c r="C34" s="5">
        <v>315131</v>
      </c>
      <c r="D34" s="5">
        <v>547661</v>
      </c>
      <c r="E34" s="11">
        <v>348805</v>
      </c>
      <c r="F34" s="11">
        <v>1395421</v>
      </c>
      <c r="G34" s="5">
        <f t="shared" si="5"/>
        <v>3056331</v>
      </c>
      <c r="H34" s="7">
        <f>SUM(G34/G44*100)</f>
        <v>7.431075727201299</v>
      </c>
      <c r="I34" s="8">
        <f t="shared" si="6"/>
        <v>14011.29328363805</v>
      </c>
      <c r="J34" s="8">
        <f t="shared" si="7"/>
        <v>2224.120965151349</v>
      </c>
    </row>
    <row r="35" spans="1:10" ht="13.5" customHeight="1">
      <c r="A35" s="5" t="s">
        <v>17</v>
      </c>
      <c r="B35" s="6">
        <v>200929</v>
      </c>
      <c r="C35" s="5">
        <v>198581</v>
      </c>
      <c r="D35" s="5">
        <v>210690</v>
      </c>
      <c r="E35" s="11">
        <v>210573</v>
      </c>
      <c r="F35" s="11">
        <v>227278</v>
      </c>
      <c r="G35" s="5">
        <f t="shared" si="5"/>
        <v>1048051</v>
      </c>
      <c r="H35" s="7">
        <f>SUM(G35/G44*100)</f>
        <v>2.548201208235969</v>
      </c>
      <c r="I35" s="8">
        <f t="shared" si="6"/>
        <v>4804.6333781289195</v>
      </c>
      <c r="J35" s="8">
        <f t="shared" si="7"/>
        <v>762.6766216250255</v>
      </c>
    </row>
    <row r="36" spans="1:10" ht="13.5" customHeight="1">
      <c r="A36" s="5" t="s">
        <v>18</v>
      </c>
      <c r="B36" s="6">
        <v>515670</v>
      </c>
      <c r="C36" s="5">
        <v>462044</v>
      </c>
      <c r="D36" s="5">
        <v>419907</v>
      </c>
      <c r="E36" s="11">
        <v>534860</v>
      </c>
      <c r="F36" s="11">
        <v>441944</v>
      </c>
      <c r="G36" s="5">
        <f t="shared" si="5"/>
        <v>2374425</v>
      </c>
      <c r="H36" s="7">
        <f>SUM(G36/G44*100)</f>
        <v>5.773108993613565</v>
      </c>
      <c r="I36" s="8">
        <f t="shared" si="6"/>
        <v>10885.197007458377</v>
      </c>
      <c r="J36" s="8">
        <f t="shared" si="7"/>
        <v>1727.89152178854</v>
      </c>
    </row>
    <row r="37" spans="1:10" ht="13.5" customHeight="1">
      <c r="A37" s="5" t="s">
        <v>19</v>
      </c>
      <c r="B37" s="6">
        <v>732299</v>
      </c>
      <c r="C37" s="5">
        <v>550455</v>
      </c>
      <c r="D37" s="5">
        <v>509572</v>
      </c>
      <c r="E37" s="11">
        <v>600032</v>
      </c>
      <c r="F37" s="11">
        <v>654648</v>
      </c>
      <c r="G37" s="5">
        <f t="shared" si="5"/>
        <v>3047006</v>
      </c>
      <c r="H37" s="7">
        <f>SUM(G37/G44*100)</f>
        <v>7.408403189064508</v>
      </c>
      <c r="I37" s="8">
        <f t="shared" si="6"/>
        <v>13968.544212981129</v>
      </c>
      <c r="J37" s="8">
        <f t="shared" si="7"/>
        <v>2217.335074487007</v>
      </c>
    </row>
    <row r="38" spans="1:10" ht="13.5" customHeight="1">
      <c r="A38" s="5" t="s">
        <v>20</v>
      </c>
      <c r="B38" s="6">
        <v>125780</v>
      </c>
      <c r="C38" s="5">
        <v>103476</v>
      </c>
      <c r="D38" s="5">
        <v>112752</v>
      </c>
      <c r="E38" s="11">
        <v>98131</v>
      </c>
      <c r="F38" s="11">
        <v>327273</v>
      </c>
      <c r="G38" s="5">
        <f t="shared" si="5"/>
        <v>767412</v>
      </c>
      <c r="H38" s="7">
        <f>SUM(G38/G44*100)</f>
        <v>1.8658635749737191</v>
      </c>
      <c r="I38" s="8">
        <f t="shared" si="6"/>
        <v>3518.0857706129473</v>
      </c>
      <c r="J38" s="8">
        <f t="shared" si="7"/>
        <v>558.4529679896342</v>
      </c>
    </row>
    <row r="39" spans="1:10" ht="13.5" customHeight="1">
      <c r="A39" s="5" t="s">
        <v>21</v>
      </c>
      <c r="B39" s="6">
        <v>243624</v>
      </c>
      <c r="C39" s="5">
        <v>259462</v>
      </c>
      <c r="D39" s="5">
        <v>295899</v>
      </c>
      <c r="E39" s="11">
        <v>300143</v>
      </c>
      <c r="F39" s="11">
        <v>300227</v>
      </c>
      <c r="G39" s="5">
        <f t="shared" si="5"/>
        <v>1399355</v>
      </c>
      <c r="H39" s="7">
        <f>SUM(G39/G44*100)</f>
        <v>3.4023517002045174</v>
      </c>
      <c r="I39" s="8">
        <f t="shared" si="6"/>
        <v>6415.134130735618</v>
      </c>
      <c r="J39" s="8">
        <f t="shared" si="7"/>
        <v>1018.3238638712121</v>
      </c>
    </row>
    <row r="40" spans="1:10" ht="13.5" customHeight="1">
      <c r="A40" s="5" t="s">
        <v>22</v>
      </c>
      <c r="B40" s="6">
        <v>293885</v>
      </c>
      <c r="C40" s="5">
        <v>253936</v>
      </c>
      <c r="D40" s="5">
        <v>291806</v>
      </c>
      <c r="E40" s="11">
        <v>252518</v>
      </c>
      <c r="F40" s="11">
        <v>320272</v>
      </c>
      <c r="G40" s="5">
        <f t="shared" si="5"/>
        <v>1412417</v>
      </c>
      <c r="H40" s="7">
        <f>SUM(G40/G44*100)</f>
        <v>3.4341102731956967</v>
      </c>
      <c r="I40" s="8">
        <f t="shared" si="6"/>
        <v>6475.014920110486</v>
      </c>
      <c r="J40" s="8">
        <f t="shared" si="7"/>
        <v>1027.829204767472</v>
      </c>
    </row>
    <row r="41" spans="1:10" ht="13.5" customHeight="1">
      <c r="A41" s="5" t="s">
        <v>23</v>
      </c>
      <c r="B41" s="6">
        <v>2043335</v>
      </c>
      <c r="C41" s="5">
        <v>216086</v>
      </c>
      <c r="D41" s="5">
        <v>229621</v>
      </c>
      <c r="E41" s="11">
        <v>239878</v>
      </c>
      <c r="F41" s="11">
        <v>197571</v>
      </c>
      <c r="G41" s="5">
        <f t="shared" si="5"/>
        <v>2926491</v>
      </c>
      <c r="H41" s="7">
        <f>SUM(G41/G44*100)</f>
        <v>7.115386466967437</v>
      </c>
      <c r="I41" s="8">
        <f t="shared" si="6"/>
        <v>13416.061183467104</v>
      </c>
      <c r="J41" s="8">
        <f t="shared" si="7"/>
        <v>2129.635169563354</v>
      </c>
    </row>
    <row r="42" spans="1:10" ht="13.5" customHeight="1">
      <c r="A42" s="5" t="s">
        <v>24</v>
      </c>
      <c r="B42" s="6">
        <v>318640</v>
      </c>
      <c r="C42" s="5">
        <v>496993</v>
      </c>
      <c r="D42" s="5">
        <v>349592</v>
      </c>
      <c r="E42" s="12">
        <v>409361</v>
      </c>
      <c r="F42" s="12">
        <v>244061</v>
      </c>
      <c r="G42" s="5">
        <f t="shared" si="5"/>
        <v>1818647</v>
      </c>
      <c r="H42" s="7">
        <f>SUM(G42/G44*100)</f>
        <v>4.421806269689854</v>
      </c>
      <c r="I42" s="8">
        <f t="shared" si="6"/>
        <v>8337.31572150022</v>
      </c>
      <c r="J42" s="8">
        <f t="shared" si="7"/>
        <v>1323.4466165181732</v>
      </c>
    </row>
    <row r="43" spans="1:10" ht="13.5" customHeight="1">
      <c r="A43" s="5"/>
      <c r="B43" s="6"/>
      <c r="C43" s="5"/>
      <c r="D43" s="5"/>
      <c r="E43" s="5"/>
      <c r="F43" s="5"/>
      <c r="G43" s="5"/>
      <c r="H43" s="5"/>
      <c r="I43" s="8"/>
      <c r="J43" s="8"/>
    </row>
    <row r="44" spans="1:10" ht="13.5" customHeight="1">
      <c r="A44" s="5" t="s">
        <v>1</v>
      </c>
      <c r="B44" s="6">
        <f>SUM(B27:B42)</f>
        <v>9643480</v>
      </c>
      <c r="C44" s="5">
        <f>SUM(C27:C42)</f>
        <v>7921880</v>
      </c>
      <c r="D44" s="5">
        <f>SUM(D27:D42)</f>
        <v>7334143</v>
      </c>
      <c r="E44" s="5">
        <f>SUM(E27:E43)</f>
        <v>7830912</v>
      </c>
      <c r="F44" s="5">
        <f>SUM(F27:F43)</f>
        <v>8398637</v>
      </c>
      <c r="G44" s="5">
        <f>SUM(B44:F44)</f>
        <v>41129052</v>
      </c>
      <c r="H44" s="5">
        <f>SUM(H27:H42)</f>
        <v>99.99999999999999</v>
      </c>
      <c r="I44" s="8">
        <f>SUM($M$25/100*H44)</f>
        <v>188549.99999999997</v>
      </c>
      <c r="J44" s="8">
        <f>SUM($M$26/100*H44)</f>
        <v>29929.999999999996</v>
      </c>
    </row>
  </sheetData>
  <sheetProtection selectLockedCells="1" selectUnlockedCells="1"/>
  <mergeCells count="5">
    <mergeCell ref="M3:N3"/>
    <mergeCell ref="K25:L25"/>
    <mergeCell ref="K26:L26"/>
    <mergeCell ref="L29:M29"/>
    <mergeCell ref="L30:M30"/>
  </mergeCells>
  <printOptions/>
  <pageMargins left="0.2361111111111111" right="0.19652777777777777" top="0.8659722222222223" bottom="0.5118055555555555" header="0.5902777777777778" footer="0.5118055555555555"/>
  <pageSetup horizontalDpi="300" verticalDpi="300" orientation="landscape" paperSize="9" scale="80"/>
  <headerFooter alignWithMargins="0">
    <oddHeader>&amp;C&amp;12Repartice ze členů a výnosů bez dotací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Andrejs</cp:lastModifiedBy>
  <dcterms:created xsi:type="dcterms:W3CDTF">2018-11-01T18:47:50Z</dcterms:created>
  <dcterms:modified xsi:type="dcterms:W3CDTF">2018-11-01T20:42:31Z</dcterms:modified>
  <cp:category/>
  <cp:version/>
  <cp:contentType/>
  <cp:contentStatus/>
</cp:coreProperties>
</file>