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<sst xmlns="http://schemas.openxmlformats.org/spreadsheetml/2006/main" count="53" uniqueCount="35">
  <si>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Počet členů</t>
  </si>
  <si>
    <t>Celkem</t>
  </si>
  <si>
    <t>Podíl v %</t>
  </si>
  <si>
    <t>Rep.cel.dle čl.</t>
  </si>
  <si>
    <t>Rep.sen.dle čl.</t>
  </si>
  <si>
    <t>Rep.cel.celkem</t>
  </si>
  <si>
    <t>Rep.sen.celkem</t>
  </si>
  <si>
    <t>Zaokrouhleno</t>
  </si>
  <si>
    <t>Upraveno</t>
  </si>
  <si>
    <t>Broumov</t>
  </si>
  <si>
    <t>Černilov</t>
  </si>
  <si>
    <t>Dvůr Králové nad Labem</t>
  </si>
  <si>
    <t>Hořice v Podkrkonoší</t>
  </si>
  <si>
    <t>Hradec Králové</t>
  </si>
  <si>
    <t>Hronov</t>
  </si>
  <si>
    <t>Jičín</t>
  </si>
  <si>
    <t>Klášter nad Dědinou</t>
  </si>
  <si>
    <t>Kostelec nad Orlicí</t>
  </si>
  <si>
    <t>Letohrad</t>
  </si>
  <si>
    <t>Náchod-Šonov</t>
  </si>
  <si>
    <t>Nový Bydžov</t>
  </si>
  <si>
    <t>Semonice</t>
  </si>
  <si>
    <t>Trutnov</t>
  </si>
  <si>
    <t>Třebechovice pod Orebem</t>
  </si>
  <si>
    <t>Vrchlabí</t>
  </si>
  <si>
    <t>Příjmy bez dotací</t>
  </si>
  <si>
    <t>součet</t>
  </si>
  <si>
    <t>Podíl %</t>
  </si>
  <si>
    <t>Rep.cel.dle př.</t>
  </si>
  <si>
    <t>Rep.sen.dle př.</t>
  </si>
  <si>
    <t>Repartice celoc. 2017 ½</t>
  </si>
  <si>
    <t>Repartice sen. 2017 ½</t>
  </si>
  <si>
    <t>Ctrl+C správný vzorec</t>
  </si>
  <si>
    <t>Ctrl+V do nové buňky</t>
  </si>
  <si>
    <t>4 poslední sloupce vyjmout, kliknout na buňku B1 a vložit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</si>
</sst>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10" workbookViewId="0" topLeftCell="J1">
      <selection activeCell="O19" sqref="O19"/>
    </sheetView>
  </sheetViews>
  <sheetFormatPr defaultColWidth="12.57421875" defaultRowHeight="13.5" customHeight="1"/>
  <cols>
    <col min="1" max="1" width="22.8515625" style="1" customWidth="1"/>
    <col min="2" max="4" width="9.421875" style="2" customWidth="1"/>
    <col min="5" max="7" width="9.421875" style="1" customWidth="1"/>
    <col min="8" max="8" width="9.28125" style="1" customWidth="1"/>
    <col min="9" max="9" width="14.140625" style="1" customWidth="1"/>
    <col min="10" max="10" width="14.00390625" style="1" customWidth="1"/>
    <col min="11" max="11" width="14.28125" style="1" customWidth="1"/>
    <col min="12" max="12" width="14.8515625" style="1" customWidth="1"/>
    <col min="13" max="14" width="9.00390625" style="1" customWidth="1"/>
    <col min="15" max="15" width="9.28125" style="1" customWidth="1"/>
    <col min="16" max="16" width="7.00390625" style="1" customWidth="1"/>
    <col min="17" max="17" width="6.00390625" style="1" customWidth="1"/>
    <col min="18" max="18" width="7.00390625" style="1" customWidth="1"/>
    <col min="19" max="16384" width="11.57421875" style="1" customWidth="1"/>
  </cols>
  <sheetData>
    <row r="1" ht="13.5" customHeight="1">
      <c r="A1" s="3" t="s">
        <v>0</v>
      </c>
    </row>
    <row r="2" spans="1:15" ht="13.5" customHeight="1">
      <c r="A2" s="4"/>
      <c r="B2" s="5">
        <v>2011</v>
      </c>
      <c r="C2" s="5">
        <v>2012</v>
      </c>
      <c r="D2" s="5">
        <v>2013</v>
      </c>
      <c r="E2" s="4">
        <v>2014</v>
      </c>
      <c r="F2" s="4">
        <v>2015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1" t="s">
        <v>7</v>
      </c>
      <c r="O2" s="1" t="s">
        <v>8</v>
      </c>
    </row>
    <row r="3" spans="1:12" ht="13.5" customHeight="1">
      <c r="A3" s="4"/>
      <c r="B3" s="5"/>
      <c r="C3" s="5"/>
      <c r="D3" s="5"/>
      <c r="E3" s="4"/>
      <c r="F3" s="4"/>
      <c r="G3" s="4"/>
      <c r="H3" s="4"/>
      <c r="I3" s="4"/>
      <c r="J3" s="4"/>
      <c r="K3" s="4"/>
      <c r="L3" s="4"/>
    </row>
    <row r="4" spans="1:15" ht="13.5" customHeight="1">
      <c r="A4" s="4" t="s">
        <v>9</v>
      </c>
      <c r="B4" s="5">
        <v>56</v>
      </c>
      <c r="C4" s="5">
        <v>50</v>
      </c>
      <c r="D4" s="5">
        <v>50</v>
      </c>
      <c r="E4" s="4">
        <v>49</v>
      </c>
      <c r="F4" s="4">
        <v>48</v>
      </c>
      <c r="G4" s="4">
        <f aca="true" t="shared" si="0" ref="G4:G19">SUM(B4:E4)</f>
        <v>205</v>
      </c>
      <c r="H4" s="6">
        <f>SUM(G4/G21*100)</f>
        <v>1.4724895848297659</v>
      </c>
      <c r="I4" s="7">
        <f aca="true" t="shared" si="1" ref="I4:I19">SUM($B$45/100*H4)</f>
        <v>2084.3090073265334</v>
      </c>
      <c r="J4" s="7">
        <f aca="true" t="shared" si="2" ref="J4:J19">SUM($B$46/100*H4)</f>
        <v>440.7161327395489</v>
      </c>
      <c r="K4" s="8">
        <f aca="true" t="shared" si="3" ref="K4:K19">SUM(I4+I26)</f>
        <v>3725.453643974558</v>
      </c>
      <c r="L4" s="8">
        <f aca="true" t="shared" si="4" ref="L4:L19">SUM(J4+J26)</f>
        <v>787.7274995701767</v>
      </c>
      <c r="M4" s="9">
        <f aca="true" t="shared" si="5" ref="M4:M19">K4</f>
        <v>3725.453643974558</v>
      </c>
      <c r="N4" s="9">
        <f aca="true" t="shared" si="6" ref="N4:N19">L4</f>
        <v>787.7274995701767</v>
      </c>
      <c r="O4" s="1">
        <v>3726</v>
      </c>
    </row>
    <row r="5" spans="1:14" ht="13.5" customHeight="1">
      <c r="A5" s="4" t="s">
        <v>10</v>
      </c>
      <c r="B5" s="5">
        <v>186</v>
      </c>
      <c r="C5" s="5">
        <v>184</v>
      </c>
      <c r="D5" s="5">
        <v>181</v>
      </c>
      <c r="E5" s="4">
        <v>189</v>
      </c>
      <c r="F5" s="4">
        <v>173</v>
      </c>
      <c r="G5" s="4">
        <f t="shared" si="0"/>
        <v>740</v>
      </c>
      <c r="H5" s="6">
        <f>SUM(G5/G21*100)</f>
        <v>5.315328257434277</v>
      </c>
      <c r="I5" s="7">
        <f t="shared" si="1"/>
        <v>7523.847148398218</v>
      </c>
      <c r="J5" s="7">
        <f t="shared" si="2"/>
        <v>1590.8777474500791</v>
      </c>
      <c r="K5" s="8">
        <f t="shared" si="3"/>
        <v>13552.3433979742</v>
      </c>
      <c r="L5" s="8">
        <f t="shared" si="4"/>
        <v>2865.57144402238</v>
      </c>
      <c r="M5" s="9">
        <f t="shared" si="5"/>
        <v>13552.3433979742</v>
      </c>
      <c r="N5" s="9">
        <f t="shared" si="6"/>
        <v>2865.57144402238</v>
      </c>
    </row>
    <row r="6" spans="1:15" ht="13.5" customHeight="1">
      <c r="A6" s="4" t="s">
        <v>11</v>
      </c>
      <c r="B6" s="5">
        <v>195</v>
      </c>
      <c r="C6" s="5">
        <v>195</v>
      </c>
      <c r="D6" s="5">
        <v>191</v>
      </c>
      <c r="E6" s="4">
        <v>189</v>
      </c>
      <c r="F6" s="4">
        <v>189</v>
      </c>
      <c r="G6" s="4">
        <f t="shared" si="0"/>
        <v>770</v>
      </c>
      <c r="H6" s="6">
        <f>SUM(G6/G21*100)</f>
        <v>5.530814538141072</v>
      </c>
      <c r="I6" s="7">
        <f t="shared" si="1"/>
        <v>7828.867978738687</v>
      </c>
      <c r="J6" s="7">
        <f t="shared" si="2"/>
        <v>1655.3727912656227</v>
      </c>
      <c r="K6" s="8">
        <f t="shared" si="3"/>
        <v>13645.422534392219</v>
      </c>
      <c r="L6" s="8">
        <f t="shared" si="4"/>
        <v>2885.252535883851</v>
      </c>
      <c r="M6" s="9">
        <f t="shared" si="5"/>
        <v>13645.422534392219</v>
      </c>
      <c r="N6" s="9">
        <f t="shared" si="6"/>
        <v>2885.252535883851</v>
      </c>
      <c r="O6" s="1">
        <v>13646</v>
      </c>
    </row>
    <row r="7" spans="1:14" ht="13.5" customHeight="1">
      <c r="A7" s="4" t="s">
        <v>12</v>
      </c>
      <c r="B7" s="5">
        <v>176</v>
      </c>
      <c r="C7" s="5">
        <v>175</v>
      </c>
      <c r="D7" s="5">
        <v>151</v>
      </c>
      <c r="E7" s="4">
        <v>148</v>
      </c>
      <c r="F7" s="4">
        <v>149</v>
      </c>
      <c r="G7" s="4">
        <f t="shared" si="0"/>
        <v>650</v>
      </c>
      <c r="H7" s="6">
        <f>SUM(G7/G21*100)</f>
        <v>4.668869415313892</v>
      </c>
      <c r="I7" s="7">
        <f t="shared" si="1"/>
        <v>6608.784657376814</v>
      </c>
      <c r="J7" s="7">
        <f t="shared" si="2"/>
        <v>1397.3926160034478</v>
      </c>
      <c r="K7" s="8">
        <f t="shared" si="3"/>
        <v>10090.300462808416</v>
      </c>
      <c r="L7" s="8">
        <f t="shared" si="4"/>
        <v>2133.540747805411</v>
      </c>
      <c r="M7" s="9">
        <f t="shared" si="5"/>
        <v>10090.300462808416</v>
      </c>
      <c r="N7" s="9">
        <f t="shared" si="6"/>
        <v>2133.540747805411</v>
      </c>
    </row>
    <row r="8" spans="1:14" ht="13.5" customHeight="1">
      <c r="A8" s="4" t="s">
        <v>13</v>
      </c>
      <c r="B8" s="5">
        <v>582</v>
      </c>
      <c r="C8" s="5">
        <v>548</v>
      </c>
      <c r="D8" s="5">
        <v>535</v>
      </c>
      <c r="E8" s="4">
        <v>511</v>
      </c>
      <c r="F8" s="4">
        <v>498</v>
      </c>
      <c r="G8" s="4">
        <f t="shared" si="0"/>
        <v>2176</v>
      </c>
      <c r="H8" s="6">
        <f>SUM(G8/G21*100)</f>
        <v>15.629938227266196</v>
      </c>
      <c r="I8" s="7">
        <f t="shared" si="1"/>
        <v>22124.1775606953</v>
      </c>
      <c r="J8" s="7">
        <f t="shared" si="2"/>
        <v>4678.040511420772</v>
      </c>
      <c r="K8" s="8">
        <f t="shared" si="3"/>
        <v>71088.20223542512</v>
      </c>
      <c r="L8" s="8">
        <f t="shared" si="4"/>
        <v>15031.224958716171</v>
      </c>
      <c r="M8" s="9">
        <f t="shared" si="5"/>
        <v>71088.20223542512</v>
      </c>
      <c r="N8" s="9">
        <f t="shared" si="6"/>
        <v>15031.224958716171</v>
      </c>
    </row>
    <row r="9" spans="1:14" ht="13.5" customHeight="1">
      <c r="A9" s="4" t="s">
        <v>14</v>
      </c>
      <c r="B9" s="5">
        <v>222</v>
      </c>
      <c r="C9" s="5">
        <v>223</v>
      </c>
      <c r="D9" s="5">
        <v>222</v>
      </c>
      <c r="E9" s="4">
        <v>222</v>
      </c>
      <c r="F9" s="4">
        <v>220</v>
      </c>
      <c r="G9" s="4">
        <f t="shared" si="0"/>
        <v>889</v>
      </c>
      <c r="H9" s="6">
        <f>SUM(G9/G21*100)</f>
        <v>6.385576784944693</v>
      </c>
      <c r="I9" s="7">
        <f t="shared" si="1"/>
        <v>9038.783939089213</v>
      </c>
      <c r="J9" s="7">
        <f t="shared" si="2"/>
        <v>1911.2031317339465</v>
      </c>
      <c r="K9" s="8">
        <f t="shared" si="3"/>
        <v>17954.37669558421</v>
      </c>
      <c r="L9" s="8">
        <f t="shared" si="4"/>
        <v>3796.358138458746</v>
      </c>
      <c r="M9" s="9">
        <f t="shared" si="5"/>
        <v>17954.37669558421</v>
      </c>
      <c r="N9" s="9">
        <f t="shared" si="6"/>
        <v>3796.358138458746</v>
      </c>
    </row>
    <row r="10" spans="1:14" ht="13.5" customHeight="1">
      <c r="A10" s="4" t="s">
        <v>15</v>
      </c>
      <c r="B10" s="5">
        <v>112</v>
      </c>
      <c r="C10" s="5">
        <v>104</v>
      </c>
      <c r="D10" s="5">
        <v>106</v>
      </c>
      <c r="E10" s="4">
        <v>104</v>
      </c>
      <c r="F10" s="4">
        <v>84</v>
      </c>
      <c r="G10" s="4">
        <f t="shared" si="0"/>
        <v>426</v>
      </c>
      <c r="H10" s="6">
        <f>SUM(G10/G21*100)</f>
        <v>3.059905186036489</v>
      </c>
      <c r="I10" s="7">
        <f t="shared" si="1"/>
        <v>4331.29579083465</v>
      </c>
      <c r="J10" s="7">
        <f t="shared" si="2"/>
        <v>915.8296221807212</v>
      </c>
      <c r="K10" s="8">
        <f t="shared" si="3"/>
        <v>10915.087764194304</v>
      </c>
      <c r="L10" s="8">
        <f t="shared" si="4"/>
        <v>2307.9376671305936</v>
      </c>
      <c r="M10" s="9">
        <f t="shared" si="5"/>
        <v>10915.087764194304</v>
      </c>
      <c r="N10" s="9">
        <f t="shared" si="6"/>
        <v>2307.9376671305936</v>
      </c>
    </row>
    <row r="11" spans="1:14" ht="13.5" customHeight="1">
      <c r="A11" s="4" t="s">
        <v>16</v>
      </c>
      <c r="B11" s="5">
        <v>366</v>
      </c>
      <c r="C11" s="5">
        <v>368</v>
      </c>
      <c r="D11" s="5">
        <v>359</v>
      </c>
      <c r="E11" s="4">
        <v>356</v>
      </c>
      <c r="F11" s="4">
        <v>352</v>
      </c>
      <c r="G11" s="4">
        <f t="shared" si="0"/>
        <v>1449</v>
      </c>
      <c r="H11" s="6">
        <f>SUM(G11/G21*100)</f>
        <v>10.407987358138199</v>
      </c>
      <c r="I11" s="7">
        <f t="shared" si="1"/>
        <v>14732.50610544462</v>
      </c>
      <c r="J11" s="7">
        <f t="shared" si="2"/>
        <v>3115.110616290763</v>
      </c>
      <c r="K11" s="8">
        <f t="shared" si="3"/>
        <v>21284.231039243357</v>
      </c>
      <c r="L11" s="8">
        <f t="shared" si="4"/>
        <v>4500.438255065728</v>
      </c>
      <c r="M11" s="9">
        <f t="shared" si="5"/>
        <v>21284.231039243357</v>
      </c>
      <c r="N11" s="9">
        <f t="shared" si="6"/>
        <v>4500.438255065728</v>
      </c>
    </row>
    <row r="12" spans="1:14" ht="13.5" customHeight="1">
      <c r="A12" s="4" t="s">
        <v>17</v>
      </c>
      <c r="B12" s="5">
        <v>119</v>
      </c>
      <c r="C12" s="5">
        <v>115</v>
      </c>
      <c r="D12" s="5">
        <v>117</v>
      </c>
      <c r="E12" s="4">
        <v>117</v>
      </c>
      <c r="F12" s="4">
        <v>120</v>
      </c>
      <c r="G12" s="4">
        <f t="shared" si="0"/>
        <v>468</v>
      </c>
      <c r="H12" s="6">
        <f>SUM(G12/G21*100)</f>
        <v>3.3615859790260023</v>
      </c>
      <c r="I12" s="7">
        <f t="shared" si="1"/>
        <v>4758.324953311307</v>
      </c>
      <c r="J12" s="7">
        <f t="shared" si="2"/>
        <v>1006.1226835224825</v>
      </c>
      <c r="K12" s="8">
        <f t="shared" si="3"/>
        <v>7705.075979368921</v>
      </c>
      <c r="L12" s="8">
        <f t="shared" si="4"/>
        <v>1629.1976267220898</v>
      </c>
      <c r="M12" s="9">
        <f t="shared" si="5"/>
        <v>7705.075979368921</v>
      </c>
      <c r="N12" s="9">
        <f t="shared" si="6"/>
        <v>1629.1976267220898</v>
      </c>
    </row>
    <row r="13" spans="1:14" ht="13.5" customHeight="1">
      <c r="A13" s="4" t="s">
        <v>18</v>
      </c>
      <c r="B13" s="5">
        <v>381</v>
      </c>
      <c r="C13" s="5">
        <v>230</v>
      </c>
      <c r="D13" s="5">
        <v>225</v>
      </c>
      <c r="E13" s="4">
        <v>224</v>
      </c>
      <c r="F13" s="4">
        <v>222</v>
      </c>
      <c r="G13" s="4">
        <f t="shared" si="0"/>
        <v>1060</v>
      </c>
      <c r="H13" s="6">
        <f>SUM(G13/G21*100)</f>
        <v>7.613848584973423</v>
      </c>
      <c r="I13" s="7">
        <f t="shared" si="1"/>
        <v>10777.40267202988</v>
      </c>
      <c r="J13" s="7">
        <f t="shared" si="2"/>
        <v>2278.8248814825456</v>
      </c>
      <c r="K13" s="8">
        <f t="shared" si="3"/>
        <v>18609.28134085692</v>
      </c>
      <c r="L13" s="8">
        <f t="shared" si="4"/>
        <v>3934.83426726844</v>
      </c>
      <c r="M13" s="9">
        <f t="shared" si="5"/>
        <v>18609.28134085692</v>
      </c>
      <c r="N13" s="9">
        <f t="shared" si="6"/>
        <v>3934.83426726844</v>
      </c>
    </row>
    <row r="14" spans="1:14" ht="13.5" customHeight="1">
      <c r="A14" s="4" t="s">
        <v>19</v>
      </c>
      <c r="B14" s="5">
        <v>268</v>
      </c>
      <c r="C14" s="5">
        <v>268</v>
      </c>
      <c r="D14" s="5">
        <v>269</v>
      </c>
      <c r="E14" s="4">
        <v>268</v>
      </c>
      <c r="F14" s="4">
        <v>269</v>
      </c>
      <c r="G14" s="4">
        <f t="shared" si="0"/>
        <v>1073</v>
      </c>
      <c r="H14" s="6">
        <f>SUM(G14/G21*100)</f>
        <v>7.707225973279701</v>
      </c>
      <c r="I14" s="7">
        <f t="shared" si="1"/>
        <v>10909.578365177416</v>
      </c>
      <c r="J14" s="7">
        <f t="shared" si="2"/>
        <v>2306.7727338026143</v>
      </c>
      <c r="K14" s="8">
        <f t="shared" si="3"/>
        <v>22276.334537022944</v>
      </c>
      <c r="L14" s="8">
        <f t="shared" si="4"/>
        <v>4710.213300551725</v>
      </c>
      <c r="M14" s="9">
        <f t="shared" si="5"/>
        <v>22276.334537022944</v>
      </c>
      <c r="N14" s="9">
        <f t="shared" si="6"/>
        <v>4710.213300551725</v>
      </c>
    </row>
    <row r="15" spans="1:14" ht="13.5" customHeight="1">
      <c r="A15" s="4" t="s">
        <v>20</v>
      </c>
      <c r="B15" s="5">
        <v>76</v>
      </c>
      <c r="C15" s="5">
        <v>69</v>
      </c>
      <c r="D15" s="5">
        <v>66</v>
      </c>
      <c r="E15" s="4">
        <v>62</v>
      </c>
      <c r="F15" s="4">
        <v>61</v>
      </c>
      <c r="G15" s="4">
        <f t="shared" si="0"/>
        <v>273</v>
      </c>
      <c r="H15" s="6">
        <f>SUM(G15/G21*100)</f>
        <v>1.9609251544318345</v>
      </c>
      <c r="I15" s="7">
        <f t="shared" si="1"/>
        <v>2775.6895560982616</v>
      </c>
      <c r="J15" s="7">
        <f t="shared" si="2"/>
        <v>586.904898721448</v>
      </c>
      <c r="K15" s="8">
        <f t="shared" si="3"/>
        <v>4841.347309362512</v>
      </c>
      <c r="L15" s="8">
        <f t="shared" si="4"/>
        <v>1023.6773222834332</v>
      </c>
      <c r="M15" s="9">
        <f t="shared" si="5"/>
        <v>4841.347309362512</v>
      </c>
      <c r="N15" s="9">
        <f t="shared" si="6"/>
        <v>1023.6773222834332</v>
      </c>
    </row>
    <row r="16" spans="1:14" ht="13.5" customHeight="1">
      <c r="A16" s="4" t="s">
        <v>21</v>
      </c>
      <c r="B16" s="5">
        <v>239</v>
      </c>
      <c r="C16" s="5">
        <v>240</v>
      </c>
      <c r="D16" s="5">
        <v>230</v>
      </c>
      <c r="E16" s="4">
        <v>224</v>
      </c>
      <c r="F16" s="4">
        <v>221</v>
      </c>
      <c r="G16" s="4">
        <f t="shared" si="0"/>
        <v>933</v>
      </c>
      <c r="H16" s="6">
        <f>SUM(G16/G21*100)</f>
        <v>6.7016233299813255</v>
      </c>
      <c r="I16" s="7">
        <f t="shared" si="1"/>
        <v>9486.147823588566</v>
      </c>
      <c r="J16" s="7">
        <f t="shared" si="2"/>
        <v>2005.7958626634108</v>
      </c>
      <c r="K16" s="8">
        <f t="shared" si="3"/>
        <v>15521.039616430737</v>
      </c>
      <c r="L16" s="8">
        <f t="shared" si="4"/>
        <v>3281.8418630856377</v>
      </c>
      <c r="M16" s="9">
        <f t="shared" si="5"/>
        <v>15521.039616430737</v>
      </c>
      <c r="N16" s="9">
        <f t="shared" si="6"/>
        <v>3281.8418630856377</v>
      </c>
    </row>
    <row r="17" spans="1:14" ht="13.5" customHeight="1">
      <c r="A17" s="4" t="s">
        <v>22</v>
      </c>
      <c r="B17" s="5">
        <v>306</v>
      </c>
      <c r="C17" s="5">
        <v>304</v>
      </c>
      <c r="D17" s="5">
        <v>301</v>
      </c>
      <c r="E17" s="4">
        <v>293</v>
      </c>
      <c r="F17" s="4">
        <v>288</v>
      </c>
      <c r="G17" s="4">
        <f t="shared" si="0"/>
        <v>1204</v>
      </c>
      <c r="H17" s="6">
        <f>SUM(G17/G21*100)</f>
        <v>8.648182732366038</v>
      </c>
      <c r="I17" s="7">
        <f t="shared" si="1"/>
        <v>12241.502657664127</v>
      </c>
      <c r="J17" s="7">
        <f t="shared" si="2"/>
        <v>2588.4010917971555</v>
      </c>
      <c r="K17" s="8">
        <f t="shared" si="3"/>
        <v>17311.574048096154</v>
      </c>
      <c r="L17" s="8">
        <f t="shared" si="4"/>
        <v>3660.440913172151</v>
      </c>
      <c r="M17" s="9">
        <f t="shared" si="5"/>
        <v>17311.574048096154</v>
      </c>
      <c r="N17" s="9">
        <f t="shared" si="6"/>
        <v>3660.440913172151</v>
      </c>
    </row>
    <row r="18" spans="1:15" ht="13.5" customHeight="1">
      <c r="A18" s="4" t="s">
        <v>23</v>
      </c>
      <c r="B18" s="5">
        <v>244</v>
      </c>
      <c r="C18" s="5">
        <v>237</v>
      </c>
      <c r="D18" s="5">
        <v>229</v>
      </c>
      <c r="E18" s="4">
        <v>232</v>
      </c>
      <c r="F18" s="4">
        <v>228</v>
      </c>
      <c r="G18" s="4">
        <f t="shared" si="0"/>
        <v>942</v>
      </c>
      <c r="H18" s="6">
        <f>SUM(G18/G21*100)</f>
        <v>6.766269214193363</v>
      </c>
      <c r="I18" s="7">
        <f t="shared" si="1"/>
        <v>9577.654072690706</v>
      </c>
      <c r="J18" s="7">
        <f t="shared" si="2"/>
        <v>2025.1443758080736</v>
      </c>
      <c r="K18" s="8">
        <f t="shared" si="3"/>
        <v>21808.40258495094</v>
      </c>
      <c r="L18" s="8">
        <f t="shared" si="4"/>
        <v>4611.271560350277</v>
      </c>
      <c r="M18" s="9">
        <f t="shared" si="5"/>
        <v>21808.40258495094</v>
      </c>
      <c r="N18" s="9">
        <f t="shared" si="6"/>
        <v>4611.271560350277</v>
      </c>
      <c r="O18" s="1">
        <v>21809</v>
      </c>
    </row>
    <row r="19" spans="1:16" ht="13.5" customHeight="1">
      <c r="A19" s="4" t="s">
        <v>24</v>
      </c>
      <c r="B19" s="5">
        <v>173</v>
      </c>
      <c r="C19" s="5">
        <v>177</v>
      </c>
      <c r="D19" s="5">
        <v>168</v>
      </c>
      <c r="E19" s="4">
        <v>146</v>
      </c>
      <c r="F19" s="4">
        <v>117</v>
      </c>
      <c r="G19" s="4">
        <f t="shared" si="0"/>
        <v>664</v>
      </c>
      <c r="H19" s="6">
        <f>SUM(G19/G21*100)</f>
        <v>4.769429679643729</v>
      </c>
      <c r="I19" s="7">
        <f t="shared" si="1"/>
        <v>6751.127711535699</v>
      </c>
      <c r="J19" s="7">
        <f t="shared" si="2"/>
        <v>1427.4903031173683</v>
      </c>
      <c r="K19" s="8">
        <f t="shared" si="3"/>
        <v>12771.526810314475</v>
      </c>
      <c r="L19" s="8">
        <f t="shared" si="4"/>
        <v>2700.471899913192</v>
      </c>
      <c r="M19" s="9">
        <f t="shared" si="5"/>
        <v>12771.526810314475</v>
      </c>
      <c r="N19" s="9">
        <f t="shared" si="6"/>
        <v>2700.471899913192</v>
      </c>
      <c r="P19" s="1">
        <v>2701</v>
      </c>
    </row>
    <row r="20" spans="1:12" ht="13.5" customHeight="1">
      <c r="A20" s="4"/>
      <c r="B20" s="5"/>
      <c r="C20" s="5"/>
      <c r="D20" s="5"/>
      <c r="E20" s="4"/>
      <c r="F20" s="4"/>
      <c r="G20" s="4"/>
      <c r="H20" s="4"/>
      <c r="I20" s="7"/>
      <c r="J20" s="7"/>
      <c r="K20" s="4"/>
      <c r="L20" s="8"/>
    </row>
    <row r="21" spans="1:14" ht="13.5" customHeight="1">
      <c r="A21" s="4" t="s">
        <v>1</v>
      </c>
      <c r="B21" s="5">
        <f>SUM(B4:B20)</f>
        <v>3701</v>
      </c>
      <c r="C21" s="5">
        <f>SUM(C4:C20)</f>
        <v>3487</v>
      </c>
      <c r="D21" s="5">
        <f>SUM(D4:D20)</f>
        <v>3400</v>
      </c>
      <c r="E21" s="4">
        <f>SUM(E4:E19)</f>
        <v>3334</v>
      </c>
      <c r="F21" s="4">
        <f>SUM(F4:F19)</f>
        <v>3239</v>
      </c>
      <c r="G21" s="4">
        <f>SUM(B21:E21)</f>
        <v>13922</v>
      </c>
      <c r="H21" s="4">
        <f>SUM(H4:H20)</f>
        <v>100</v>
      </c>
      <c r="I21" s="7">
        <f>SUM($B$45/100*H21)</f>
        <v>141550</v>
      </c>
      <c r="J21" s="7">
        <f>SUM($B$46/100*H21)</f>
        <v>29930</v>
      </c>
      <c r="K21" s="8">
        <f>SUM(K4:K20)</f>
        <v>283100</v>
      </c>
      <c r="L21" s="8">
        <f>SUM(L4:L20)</f>
        <v>59859.99999999999</v>
      </c>
      <c r="M21" s="1">
        <f>SUM(M4:M20)</f>
        <v>283100</v>
      </c>
      <c r="N21" s="1">
        <f>SUM(N4:N20)</f>
        <v>59859.99999999999</v>
      </c>
    </row>
    <row r="23" ht="13.5" customHeight="1">
      <c r="A23" s="3" t="s">
        <v>25</v>
      </c>
    </row>
    <row r="24" spans="1:10" ht="13.5" customHeight="1">
      <c r="A24" s="4"/>
      <c r="B24" s="5">
        <v>2011</v>
      </c>
      <c r="C24" s="5">
        <v>2012</v>
      </c>
      <c r="D24" s="5">
        <v>2013</v>
      </c>
      <c r="E24" s="4">
        <v>2014</v>
      </c>
      <c r="F24" s="4">
        <v>2015</v>
      </c>
      <c r="G24" s="4" t="s">
        <v>26</v>
      </c>
      <c r="H24" s="4" t="s">
        <v>27</v>
      </c>
      <c r="I24" s="4" t="s">
        <v>28</v>
      </c>
      <c r="J24" s="4" t="s">
        <v>29</v>
      </c>
    </row>
    <row r="25" spans="1:10" ht="13.5" customHeight="1">
      <c r="A25" s="4"/>
      <c r="B25" s="5"/>
      <c r="C25" s="5"/>
      <c r="D25" s="5"/>
      <c r="E25" s="4"/>
      <c r="F25" s="4"/>
      <c r="G25" s="4"/>
      <c r="H25" s="4"/>
      <c r="I25" s="4"/>
      <c r="J25" s="4"/>
    </row>
    <row r="26" spans="1:10" ht="13.5" customHeight="1">
      <c r="A26" s="4" t="s">
        <v>9</v>
      </c>
      <c r="B26" s="5">
        <v>79613</v>
      </c>
      <c r="C26" s="5">
        <v>96932</v>
      </c>
      <c r="D26" s="5">
        <v>85793</v>
      </c>
      <c r="E26" s="4">
        <v>105124</v>
      </c>
      <c r="F26" s="4">
        <v>75879</v>
      </c>
      <c r="G26" s="4">
        <f aca="true" t="shared" si="7" ref="G26:G41">SUM(B26:E26)</f>
        <v>367462</v>
      </c>
      <c r="H26" s="6">
        <f>SUM(G26/G43*100)</f>
        <v>1.1594098457421578</v>
      </c>
      <c r="I26" s="7">
        <f aca="true" t="shared" si="8" ref="I26:I41">SUM($B$45/100*H26)</f>
        <v>1641.1446366480243</v>
      </c>
      <c r="J26" s="7">
        <f aca="true" t="shared" si="9" ref="J26:J41">SUM($B$46/100*H26)</f>
        <v>347.0113668306278</v>
      </c>
    </row>
    <row r="27" spans="1:10" ht="13.5" customHeight="1">
      <c r="A27" s="4" t="s">
        <v>10</v>
      </c>
      <c r="B27" s="5">
        <v>402036</v>
      </c>
      <c r="C27" s="5">
        <v>258269</v>
      </c>
      <c r="D27" s="5">
        <v>421062</v>
      </c>
      <c r="E27" s="4">
        <v>268449</v>
      </c>
      <c r="F27" s="4">
        <v>570468</v>
      </c>
      <c r="G27" s="4">
        <f t="shared" si="7"/>
        <v>1349816</v>
      </c>
      <c r="H27" s="6">
        <f>SUM(G27/G43*100)</f>
        <v>4.258916460315071</v>
      </c>
      <c r="I27" s="7">
        <f t="shared" si="8"/>
        <v>6028.496249575983</v>
      </c>
      <c r="J27" s="7">
        <f t="shared" si="9"/>
        <v>1274.6936965723007</v>
      </c>
    </row>
    <row r="28" spans="1:10" ht="13.5" customHeight="1">
      <c r="A28" s="4" t="s">
        <v>11</v>
      </c>
      <c r="B28" s="5">
        <v>316107</v>
      </c>
      <c r="C28" s="5">
        <v>294746</v>
      </c>
      <c r="D28" s="5">
        <v>356616</v>
      </c>
      <c r="E28" s="4">
        <v>334892</v>
      </c>
      <c r="F28" s="4">
        <v>314699</v>
      </c>
      <c r="G28" s="4">
        <f t="shared" si="7"/>
        <v>1302361</v>
      </c>
      <c r="H28" s="6">
        <f>SUM(G28/G43*100)</f>
        <v>4.109187252316165</v>
      </c>
      <c r="I28" s="7">
        <f t="shared" si="8"/>
        <v>5816.554555653532</v>
      </c>
      <c r="J28" s="7">
        <f t="shared" si="9"/>
        <v>1229.8797446182282</v>
      </c>
    </row>
    <row r="29" spans="1:10" ht="13.5" customHeight="1">
      <c r="A29" s="4" t="s">
        <v>12</v>
      </c>
      <c r="B29" s="5">
        <v>198806</v>
      </c>
      <c r="C29" s="5">
        <v>209210</v>
      </c>
      <c r="D29" s="5">
        <v>190585</v>
      </c>
      <c r="E29" s="4">
        <v>180931</v>
      </c>
      <c r="F29" s="4">
        <v>122407</v>
      </c>
      <c r="G29" s="4">
        <f t="shared" si="7"/>
        <v>779532</v>
      </c>
      <c r="H29" s="6">
        <f>SUM(G29/G43*100)</f>
        <v>2.4595660935581796</v>
      </c>
      <c r="I29" s="7">
        <f t="shared" si="8"/>
        <v>3481.515805431603</v>
      </c>
      <c r="J29" s="7">
        <f t="shared" si="9"/>
        <v>736.1481318019631</v>
      </c>
    </row>
    <row r="30" spans="1:10" ht="13.5" customHeight="1">
      <c r="A30" s="4" t="s">
        <v>13</v>
      </c>
      <c r="B30" s="5">
        <v>2630335</v>
      </c>
      <c r="C30" s="5">
        <v>2465437</v>
      </c>
      <c r="D30" s="5">
        <v>2730608</v>
      </c>
      <c r="E30" s="4">
        <v>3136955</v>
      </c>
      <c r="F30" s="4">
        <v>2448861</v>
      </c>
      <c r="G30" s="4">
        <f t="shared" si="7"/>
        <v>10963335</v>
      </c>
      <c r="H30" s="6">
        <f>SUM(G30/G43*100)</f>
        <v>34.59132792280454</v>
      </c>
      <c r="I30" s="7">
        <f t="shared" si="8"/>
        <v>48964.02467472982</v>
      </c>
      <c r="J30" s="7">
        <f t="shared" si="9"/>
        <v>10353.184447295398</v>
      </c>
    </row>
    <row r="31" spans="1:10" ht="13.5" customHeight="1">
      <c r="A31" s="4" t="s">
        <v>14</v>
      </c>
      <c r="B31" s="5">
        <v>486275</v>
      </c>
      <c r="C31" s="5">
        <v>511086</v>
      </c>
      <c r="D31" s="5">
        <v>434969</v>
      </c>
      <c r="E31" s="4">
        <v>563924</v>
      </c>
      <c r="F31" s="4">
        <v>507578</v>
      </c>
      <c r="G31" s="4">
        <f t="shared" si="7"/>
        <v>1996254</v>
      </c>
      <c r="H31" s="6">
        <f>SUM(G31/G43*100)</f>
        <v>6.298546631222182</v>
      </c>
      <c r="I31" s="7">
        <f t="shared" si="8"/>
        <v>8915.592756494998</v>
      </c>
      <c r="J31" s="7">
        <f t="shared" si="9"/>
        <v>1885.1550067247993</v>
      </c>
    </row>
    <row r="32" spans="1:10" ht="13.5" customHeight="1">
      <c r="A32" s="4" t="s">
        <v>15</v>
      </c>
      <c r="B32" s="5">
        <v>252306</v>
      </c>
      <c r="C32" s="5">
        <v>246031</v>
      </c>
      <c r="D32" s="5">
        <v>500372</v>
      </c>
      <c r="E32" s="4">
        <v>475441</v>
      </c>
      <c r="F32" s="4">
        <v>326751</v>
      </c>
      <c r="G32" s="4">
        <f t="shared" si="7"/>
        <v>1474150</v>
      </c>
      <c r="H32" s="6">
        <f>SUM(G32/G43*100)</f>
        <v>4.651212980119855</v>
      </c>
      <c r="I32" s="7">
        <f t="shared" si="8"/>
        <v>6583.791973359655</v>
      </c>
      <c r="J32" s="7">
        <f t="shared" si="9"/>
        <v>1392.1080449498725</v>
      </c>
    </row>
    <row r="33" spans="1:10" ht="13.5" customHeight="1">
      <c r="A33" s="4" t="s">
        <v>16</v>
      </c>
      <c r="B33" s="5">
        <v>397243</v>
      </c>
      <c r="C33" s="5">
        <v>305283</v>
      </c>
      <c r="D33" s="5">
        <v>449313</v>
      </c>
      <c r="E33" s="4">
        <v>315131</v>
      </c>
      <c r="F33" s="4">
        <v>547661</v>
      </c>
      <c r="G33" s="4">
        <f t="shared" si="7"/>
        <v>1466970</v>
      </c>
      <c r="H33" s="6">
        <f>SUM(G33/G43*100)</f>
        <v>4.628558766371416</v>
      </c>
      <c r="I33" s="7">
        <f t="shared" si="8"/>
        <v>6551.72493379874</v>
      </c>
      <c r="J33" s="7">
        <f t="shared" si="9"/>
        <v>1385.327638774965</v>
      </c>
    </row>
    <row r="34" spans="1:10" ht="13.5" customHeight="1">
      <c r="A34" s="4" t="s">
        <v>17</v>
      </c>
      <c r="B34" s="5">
        <v>125357</v>
      </c>
      <c r="C34" s="5">
        <v>134928</v>
      </c>
      <c r="D34" s="5">
        <v>200929</v>
      </c>
      <c r="E34" s="4">
        <v>198581</v>
      </c>
      <c r="F34" s="4">
        <v>210690</v>
      </c>
      <c r="G34" s="4">
        <f t="shared" si="7"/>
        <v>659795</v>
      </c>
      <c r="H34" s="6">
        <f>SUM(G34/G43*100)</f>
        <v>2.0817739498817485</v>
      </c>
      <c r="I34" s="7">
        <f t="shared" si="8"/>
        <v>2946.751026057615</v>
      </c>
      <c r="J34" s="7">
        <f t="shared" si="9"/>
        <v>623.0749431996073</v>
      </c>
    </row>
    <row r="35" spans="1:10" ht="13.5" customHeight="1">
      <c r="A35" s="4" t="s">
        <v>18</v>
      </c>
      <c r="B35" s="5">
        <v>348695</v>
      </c>
      <c r="C35" s="5">
        <v>427195</v>
      </c>
      <c r="D35" s="5">
        <v>515670</v>
      </c>
      <c r="E35" s="4">
        <v>462044</v>
      </c>
      <c r="F35" s="4">
        <v>419907</v>
      </c>
      <c r="G35" s="4">
        <f t="shared" si="7"/>
        <v>1753604</v>
      </c>
      <c r="H35" s="6">
        <f>SUM(G35/G43*100)</f>
        <v>5.532941482746055</v>
      </c>
      <c r="I35" s="7">
        <f t="shared" si="8"/>
        <v>7831.87866882704</v>
      </c>
      <c r="J35" s="7">
        <f t="shared" si="9"/>
        <v>1656.0093857858942</v>
      </c>
    </row>
    <row r="36" spans="1:10" ht="13.5" customHeight="1">
      <c r="A36" s="4" t="s">
        <v>19</v>
      </c>
      <c r="B36" s="5">
        <v>797509</v>
      </c>
      <c r="C36" s="5">
        <v>464821</v>
      </c>
      <c r="D36" s="5">
        <v>732299</v>
      </c>
      <c r="E36" s="4">
        <v>550455</v>
      </c>
      <c r="F36" s="4">
        <v>509572</v>
      </c>
      <c r="G36" s="4">
        <f t="shared" si="7"/>
        <v>2545084</v>
      </c>
      <c r="H36" s="6">
        <f>SUM(G36/G43*100)</f>
        <v>8.030205702469464</v>
      </c>
      <c r="I36" s="7">
        <f t="shared" si="8"/>
        <v>11366.756171845527</v>
      </c>
      <c r="J36" s="7">
        <f t="shared" si="9"/>
        <v>2403.440566749111</v>
      </c>
    </row>
    <row r="37" spans="1:10" ht="13.5" customHeight="1">
      <c r="A37" s="4" t="s">
        <v>20</v>
      </c>
      <c r="B37" s="5">
        <v>87911</v>
      </c>
      <c r="C37" s="5">
        <v>145346</v>
      </c>
      <c r="D37" s="5">
        <v>125780</v>
      </c>
      <c r="E37" s="4">
        <v>103476</v>
      </c>
      <c r="F37" s="4">
        <v>112752</v>
      </c>
      <c r="G37" s="4">
        <f t="shared" si="7"/>
        <v>462513</v>
      </c>
      <c r="H37" s="6">
        <f>SUM(G37/G43*100)</f>
        <v>1.4593131425392087</v>
      </c>
      <c r="I37" s="7">
        <f t="shared" si="8"/>
        <v>2065.65775326425</v>
      </c>
      <c r="J37" s="7">
        <f t="shared" si="9"/>
        <v>436.7724235619852</v>
      </c>
    </row>
    <row r="38" spans="1:10" ht="13.5" customHeight="1">
      <c r="A38" s="4" t="s">
        <v>21</v>
      </c>
      <c r="B38" s="5">
        <v>224369</v>
      </c>
      <c r="C38" s="5">
        <v>623793</v>
      </c>
      <c r="D38" s="5">
        <v>243624</v>
      </c>
      <c r="E38" s="4">
        <v>259462</v>
      </c>
      <c r="F38" s="4">
        <v>295899</v>
      </c>
      <c r="G38" s="4">
        <f t="shared" si="7"/>
        <v>1351248</v>
      </c>
      <c r="H38" s="6">
        <f>SUM(G38/G43*100)</f>
        <v>4.263434682332865</v>
      </c>
      <c r="I38" s="7">
        <f t="shared" si="8"/>
        <v>6034.891792842171</v>
      </c>
      <c r="J38" s="7">
        <f t="shared" si="9"/>
        <v>1276.0460004222266</v>
      </c>
    </row>
    <row r="39" spans="1:10" ht="13.5" customHeight="1">
      <c r="A39" s="4" t="s">
        <v>22</v>
      </c>
      <c r="B39" s="5">
        <v>295496</v>
      </c>
      <c r="C39" s="5">
        <v>291902</v>
      </c>
      <c r="D39" s="5">
        <v>293885</v>
      </c>
      <c r="E39" s="4">
        <v>253936</v>
      </c>
      <c r="F39" s="4">
        <v>291806</v>
      </c>
      <c r="G39" s="4">
        <f t="shared" si="7"/>
        <v>1135219</v>
      </c>
      <c r="H39" s="6">
        <f>SUM(G39/G43*100)</f>
        <v>3.5818236597894932</v>
      </c>
      <c r="I39" s="7">
        <f t="shared" si="8"/>
        <v>5070.071390432027</v>
      </c>
      <c r="J39" s="7">
        <f t="shared" si="9"/>
        <v>1072.0398213749954</v>
      </c>
    </row>
    <row r="40" spans="1:10" ht="13.5" customHeight="1">
      <c r="A40" s="4" t="s">
        <v>23</v>
      </c>
      <c r="B40" s="5">
        <v>242671</v>
      </c>
      <c r="C40" s="5">
        <v>236445</v>
      </c>
      <c r="D40" s="5">
        <v>2043335</v>
      </c>
      <c r="E40" s="4">
        <v>216086</v>
      </c>
      <c r="F40" s="4">
        <v>229621</v>
      </c>
      <c r="G40" s="4">
        <f t="shared" si="7"/>
        <v>2738537</v>
      </c>
      <c r="H40" s="6">
        <f>SUM(G40/G43*100)</f>
        <v>8.640585314207161</v>
      </c>
      <c r="I40" s="7">
        <f t="shared" si="8"/>
        <v>12230.748512260237</v>
      </c>
      <c r="J40" s="7">
        <f t="shared" si="9"/>
        <v>2586.1271845422034</v>
      </c>
    </row>
    <row r="41" spans="1:10" ht="13.5" customHeight="1">
      <c r="A41" s="4" t="s">
        <v>24</v>
      </c>
      <c r="B41" s="5">
        <v>246300</v>
      </c>
      <c r="C41" s="5">
        <v>286070</v>
      </c>
      <c r="D41" s="5">
        <v>318640</v>
      </c>
      <c r="E41" s="4">
        <v>496993</v>
      </c>
      <c r="F41" s="4">
        <v>349592</v>
      </c>
      <c r="G41" s="4">
        <f t="shared" si="7"/>
        <v>1348003</v>
      </c>
      <c r="H41" s="6">
        <f>SUM(G41/G43*100)</f>
        <v>4.253196113584441</v>
      </c>
      <c r="I41" s="7">
        <f t="shared" si="8"/>
        <v>6020.3990987787765</v>
      </c>
      <c r="J41" s="7">
        <f t="shared" si="9"/>
        <v>1272.9815967958234</v>
      </c>
    </row>
    <row r="42" spans="1:10" ht="13.5" customHeight="1">
      <c r="A42" s="4"/>
      <c r="B42" s="5"/>
      <c r="C42" s="5"/>
      <c r="D42" s="5"/>
      <c r="E42" s="4"/>
      <c r="F42" s="4"/>
      <c r="G42" s="4"/>
      <c r="H42" s="4"/>
      <c r="I42" s="7"/>
      <c r="J42" s="7"/>
    </row>
    <row r="43" spans="1:10" ht="13.5" customHeight="1">
      <c r="A43" s="4" t="s">
        <v>1</v>
      </c>
      <c r="B43" s="4">
        <f>SUM(B26:B41)</f>
        <v>7131029</v>
      </c>
      <c r="C43" s="5">
        <f>SUM(C26:C41)</f>
        <v>6997494</v>
      </c>
      <c r="D43" s="5">
        <f>SUM(D26:D41)</f>
        <v>9643480</v>
      </c>
      <c r="E43" s="4">
        <f>SUM(E26:E41)</f>
        <v>7921880</v>
      </c>
      <c r="F43" s="4">
        <f>SUM(F26:F41)</f>
        <v>7334143</v>
      </c>
      <c r="G43" s="4">
        <f>SUM(B43:E43)</f>
        <v>31693883</v>
      </c>
      <c r="H43" s="4">
        <f>SUM(H26:H41)</f>
        <v>100</v>
      </c>
      <c r="I43" s="7">
        <f>SUM($B$45/100*H43)</f>
        <v>141550</v>
      </c>
      <c r="J43" s="7">
        <f>SUM($B$46/100*H43)</f>
        <v>29930</v>
      </c>
    </row>
    <row r="45" spans="1:6" ht="13.5" customHeight="1">
      <c r="A45" s="3" t="s">
        <v>30</v>
      </c>
      <c r="B45" s="2">
        <v>141550</v>
      </c>
      <c r="E45" s="2"/>
      <c r="F45" s="2"/>
    </row>
    <row r="46" spans="1:6" ht="13.5" customHeight="1">
      <c r="A46" s="3" t="s">
        <v>31</v>
      </c>
      <c r="B46" s="2">
        <v>29930</v>
      </c>
      <c r="E46" s="2"/>
      <c r="F46" s="2"/>
    </row>
    <row r="49" ht="13.5" customHeight="1">
      <c r="A49" s="1" t="s">
        <v>32</v>
      </c>
    </row>
    <row r="50" ht="13.5" customHeight="1">
      <c r="A50" s="1" t="s">
        <v>33</v>
      </c>
    </row>
    <row r="52" ht="13.5" customHeight="1">
      <c r="A52" s="1" t="s">
        <v>34</v>
      </c>
    </row>
  </sheetData>
  <sheetProtection selectLockedCells="1" selectUnlockedCells="1"/>
  <mergeCells count="1">
    <mergeCell ref="M2:N2"/>
  </mergeCells>
  <printOptions/>
  <pageMargins left="0.4423611111111111" right="0.37777777777777777" top="0.8555555555555556" bottom="0.5118055555555555" header="0.5902777777777778" footer="0.5118055555555555"/>
  <pageSetup horizontalDpi="300" verticalDpi="300" orientation="landscape" paperSize="9" scale="80"/>
  <headerFooter alignWithMargins="0">
    <oddHeader>&amp;C&amp;12Repartice ze členů a výnosů bez dotací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2011-09-13T08:54:18Z</dcterms:created>
  <dcterms:modified xsi:type="dcterms:W3CDTF">2016-10-25T15:57:23Z</dcterms:modified>
  <cp:category/>
  <cp:version/>
  <cp:contentType/>
  <cp:contentStatus/>
  <cp:revision>108</cp:revision>
</cp:coreProperties>
</file>