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20" windowHeight="7176" activeTab="1"/>
  </bookViews>
  <sheets>
    <sheet name="2023" sheetId="1" r:id="rId1"/>
    <sheet name="prezenční listina" sheetId="2" r:id="rId2"/>
    <sheet name="seznam kontaktů" sheetId="3" r:id="rId3"/>
  </sheets>
  <definedNames>
    <definedName name="_xlnm.Print_Area" localSheetId="0">'2023'!$A$1:$H$36</definedName>
    <definedName name="_xlnm.Print_Area" localSheetId="1">'prezenční listina'!$A$1:$D$31</definedName>
    <definedName name="_xlnm.Print_Area" localSheetId="2">'seznam kontaktů'!$A$1:$H$24</definedName>
  </definedNames>
  <calcPr fullCalcOnLoad="1"/>
</workbook>
</file>

<file path=xl/sharedStrings.xml><?xml version="1.0" encoding="utf-8"?>
<sst xmlns="http://schemas.openxmlformats.org/spreadsheetml/2006/main" count="225" uniqueCount="120">
  <si>
    <t>sbírka darů</t>
  </si>
  <si>
    <t>počet dárců</t>
  </si>
  <si>
    <t>počet členů</t>
  </si>
  <si>
    <t>HDL</t>
  </si>
  <si>
    <t>0703</t>
  </si>
  <si>
    <t>0704</t>
  </si>
  <si>
    <t>0705</t>
  </si>
  <si>
    <t>0706</t>
  </si>
  <si>
    <t>0707</t>
  </si>
  <si>
    <t>0708</t>
  </si>
  <si>
    <t>0709</t>
  </si>
  <si>
    <t>0710</t>
  </si>
  <si>
    <t>0712</t>
  </si>
  <si>
    <t>0713</t>
  </si>
  <si>
    <t>0714</t>
  </si>
  <si>
    <t>0715</t>
  </si>
  <si>
    <t>0716</t>
  </si>
  <si>
    <t>0717</t>
  </si>
  <si>
    <t>0718</t>
  </si>
  <si>
    <t>Černilov</t>
  </si>
  <si>
    <t>Dvůr Králové n.L.</t>
  </si>
  <si>
    <t>Hořice</t>
  </si>
  <si>
    <t>Hradec Králové</t>
  </si>
  <si>
    <t>Hronov</t>
  </si>
  <si>
    <t>Jičín</t>
  </si>
  <si>
    <t>Klášter nad Dědinou</t>
  </si>
  <si>
    <t>Kostelec nad Orlicí</t>
  </si>
  <si>
    <t>Náchod - Šonov</t>
  </si>
  <si>
    <t>Nový Bydžov</t>
  </si>
  <si>
    <t>Semonice</t>
  </si>
  <si>
    <t>Trutnov</t>
  </si>
  <si>
    <t>Třebechovice pod Orebem</t>
  </si>
  <si>
    <t>Vrchlabí</t>
  </si>
  <si>
    <t>celkem</t>
  </si>
  <si>
    <t>Královéhradeckého seniorátu</t>
  </si>
  <si>
    <t>člen shromáždění</t>
  </si>
  <si>
    <t>jméno</t>
  </si>
  <si>
    <t>podpis</t>
  </si>
  <si>
    <t>0700</t>
  </si>
  <si>
    <t>seniorátní výbor</t>
  </si>
  <si>
    <t>1.člen předsednictva</t>
  </si>
  <si>
    <t>Jaroslav Andrejs</t>
  </si>
  <si>
    <t>Letohrad</t>
  </si>
  <si>
    <t>hosté</t>
  </si>
  <si>
    <t>2.člen předsednictva</t>
  </si>
  <si>
    <t>3.člen předsednictva</t>
  </si>
  <si>
    <t>do ústředí</t>
  </si>
  <si>
    <t>Petr Otradovský</t>
  </si>
  <si>
    <t>zůstatek</t>
  </si>
  <si>
    <t>Jiří Vávra</t>
  </si>
  <si>
    <t>Jiří Andrýs</t>
  </si>
  <si>
    <t>do ústředí (zaokrouhleno)</t>
  </si>
  <si>
    <t>Seznam členů seniorátního shromáždění Jeronymovy jednoty</t>
  </si>
  <si>
    <t>kontakt (mobil, e-mail)</t>
  </si>
  <si>
    <t xml:space="preserve">Dobromil Hušek            </t>
  </si>
  <si>
    <t xml:space="preserve">Jiřina Stejskalová        </t>
  </si>
  <si>
    <t>Jan Fifka</t>
  </si>
  <si>
    <t>Miroslav Strnad</t>
  </si>
  <si>
    <t xml:space="preserve">miroslav.strnad@seznam.cz    </t>
  </si>
  <si>
    <t>Jakub Medek</t>
  </si>
  <si>
    <t>Václav Macek</t>
  </si>
  <si>
    <t>Petr Havlíček</t>
  </si>
  <si>
    <t>Miroslav Fulka</t>
  </si>
  <si>
    <t>Dana Tichá</t>
  </si>
  <si>
    <t>Aleš Pomikálek</t>
  </si>
  <si>
    <t>Daniel Jerie</t>
  </si>
  <si>
    <t>andrejsj@seznam.cz</t>
  </si>
  <si>
    <t>vaclav.macek@seznam.cz</t>
  </si>
  <si>
    <t>jiri.vavra69@seznam.cz</t>
  </si>
  <si>
    <t>ph@horice.cz</t>
  </si>
  <si>
    <t>inkastejskalova@seznam.cz</t>
  </si>
  <si>
    <t>jan.fifka@seznam.cz</t>
  </si>
  <si>
    <t>dan.jerie@atlas.cz</t>
  </si>
  <si>
    <t>přidělený dar seniorát</t>
  </si>
  <si>
    <t>nahlášeno</t>
  </si>
  <si>
    <t>ales.pomikalek@gmail.com</t>
  </si>
  <si>
    <t>Martin Novák</t>
  </si>
  <si>
    <t>Vladimír Potoček</t>
  </si>
  <si>
    <t>Alena Lerchová</t>
  </si>
  <si>
    <t>Prezenční listina výročního shromáždění seniorátní Jeronýmovy jednoty</t>
  </si>
  <si>
    <t>Tomáš Molnár</t>
  </si>
  <si>
    <t>Jiří Kubíček</t>
  </si>
  <si>
    <t>Daniel Veselý</t>
  </si>
  <si>
    <t>Karel Vik</t>
  </si>
  <si>
    <t>Věra Havlíčková</t>
  </si>
  <si>
    <t>Miroslav Holeček</t>
  </si>
  <si>
    <t>Daniel Popelář</t>
  </si>
  <si>
    <t>Jiřina Stejskalová</t>
  </si>
  <si>
    <t>Jana Stupková</t>
  </si>
  <si>
    <t>Jiří Pytlík</t>
  </si>
  <si>
    <t>Štěpán Vávra</t>
  </si>
  <si>
    <t>Jiří Pellar</t>
  </si>
  <si>
    <t>husek.dobromil@centrum.cz</t>
  </si>
  <si>
    <t>filumeni@seznam.cz</t>
  </si>
  <si>
    <t>Jan Turek</t>
  </si>
  <si>
    <t>turekjan@tiscali.cz</t>
  </si>
  <si>
    <t>Marie Prasličková</t>
  </si>
  <si>
    <t>mariepraslickova@seznam.cz</t>
  </si>
  <si>
    <t>andrys@martech.cz</t>
  </si>
  <si>
    <t>jiri.pellar@seznam.cz</t>
  </si>
  <si>
    <t>milan.tichy@post.cz</t>
  </si>
  <si>
    <t>na sen. účtu</t>
  </si>
  <si>
    <t>kuba.jc@seznam.cz</t>
  </si>
  <si>
    <t>alena.lerchova@poradce.nn.cz</t>
  </si>
  <si>
    <t>Dobromil Hušek</t>
  </si>
  <si>
    <t>j.pytlik@tiscali.cz</t>
  </si>
  <si>
    <t>Eva Jelínková</t>
  </si>
  <si>
    <t>Milan Petr</t>
  </si>
  <si>
    <t>Třebechovice</t>
  </si>
  <si>
    <t>JJ -  2023</t>
  </si>
  <si>
    <t>letáky 23</t>
  </si>
  <si>
    <t>k rozdělení v seniorátě (2023)</t>
  </si>
  <si>
    <t>zůstatek z r 2022</t>
  </si>
  <si>
    <t>Vrchlabí 18.června 2023</t>
  </si>
  <si>
    <t>omluveni</t>
  </si>
  <si>
    <t>Radek Mecner</t>
  </si>
  <si>
    <t>mecner.radek@gmail.com</t>
  </si>
  <si>
    <t>k rozdělení v seniorátu</t>
  </si>
  <si>
    <t>k rozdělení v seniorátu (2022+2023)</t>
  </si>
  <si>
    <t>dary v seniorátu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</si>
</sst>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\-#,##0.00\ "/>
  </numFmts>
  <fonts count="4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4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i/>
      <sz val="10"/>
      <name val="Arial CE"/>
      <family val="0"/>
    </font>
    <font>
      <sz val="10"/>
      <color indexed="17"/>
      <name val="Arial CE"/>
      <family val="0"/>
    </font>
    <font>
      <b/>
      <u val="single"/>
      <sz val="10"/>
      <color indexed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2" xfId="0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4" xfId="0" applyNumberFormat="1" applyBorder="1" applyAlignment="1">
      <alignment/>
    </xf>
    <xf numFmtId="4" fontId="7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6" xfId="0" applyNumberFormat="1" applyBorder="1" applyAlignment="1">
      <alignment/>
    </xf>
    <xf numFmtId="49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" fontId="7" fillId="0" borderId="24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0" fontId="7" fillId="0" borderId="35" xfId="0" applyFont="1" applyBorder="1" applyAlignment="1">
      <alignment/>
    </xf>
    <xf numFmtId="4" fontId="7" fillId="0" borderId="36" xfId="0" applyNumberFormat="1" applyFont="1" applyBorder="1" applyAlignment="1">
      <alignment/>
    </xf>
    <xf numFmtId="0" fontId="0" fillId="0" borderId="37" xfId="0" applyFill="1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/>
    </xf>
    <xf numFmtId="0" fontId="5" fillId="0" borderId="42" xfId="36" applyBorder="1" applyAlignment="1" applyProtection="1">
      <alignment/>
      <protection/>
    </xf>
    <xf numFmtId="0" fontId="5" fillId="0" borderId="11" xfId="36" applyBorder="1" applyAlignment="1" applyProtection="1">
      <alignment/>
      <protection/>
    </xf>
    <xf numFmtId="0" fontId="5" fillId="0" borderId="0" xfId="36" applyAlignment="1" applyProtection="1">
      <alignment/>
      <protection/>
    </xf>
    <xf numFmtId="3" fontId="0" fillId="0" borderId="0" xfId="0" applyNumberFormat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" fontId="8" fillId="0" borderId="13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1" fontId="0" fillId="0" borderId="14" xfId="0" applyNumberFormat="1" applyFont="1" applyBorder="1" applyAlignment="1">
      <alignment/>
    </xf>
    <xf numFmtId="3" fontId="5" fillId="0" borderId="11" xfId="36" applyNumberFormat="1" applyBorder="1" applyAlignment="1" applyProtection="1">
      <alignment/>
      <protection/>
    </xf>
    <xf numFmtId="2" fontId="0" fillId="0" borderId="44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4" fontId="0" fillId="0" borderId="16" xfId="0" applyNumberFormat="1" applyFont="1" applyFill="1" applyBorder="1" applyAlignment="1">
      <alignment/>
    </xf>
    <xf numFmtId="49" fontId="0" fillId="0" borderId="21" xfId="0" applyNumberFormat="1" applyBorder="1" applyAlignment="1">
      <alignment/>
    </xf>
    <xf numFmtId="3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8" xfId="0" applyBorder="1" applyAlignment="1">
      <alignment/>
    </xf>
    <xf numFmtId="4" fontId="0" fillId="0" borderId="48" xfId="0" applyNumberFormat="1" applyBorder="1" applyAlignment="1">
      <alignment/>
    </xf>
    <xf numFmtId="1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2" fontId="0" fillId="0" borderId="49" xfId="0" applyNumberFormat="1" applyBorder="1" applyAlignment="1">
      <alignment horizontal="center"/>
    </xf>
    <xf numFmtId="4" fontId="0" fillId="0" borderId="45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170" fontId="3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right"/>
    </xf>
    <xf numFmtId="4" fontId="0" fillId="0" borderId="17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9" fillId="0" borderId="35" xfId="0" applyFont="1" applyBorder="1" applyAlignment="1">
      <alignment/>
    </xf>
    <xf numFmtId="4" fontId="12" fillId="0" borderId="31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.strnad@seznam.cz" TargetMode="External" /><Relationship Id="rId2" Type="http://schemas.openxmlformats.org/officeDocument/2006/relationships/hyperlink" Target="mailto:andrejsj@seznam.cz" TargetMode="External" /><Relationship Id="rId3" Type="http://schemas.openxmlformats.org/officeDocument/2006/relationships/hyperlink" Target="mailto:andrys@martech.cz" TargetMode="External" /><Relationship Id="rId4" Type="http://schemas.openxmlformats.org/officeDocument/2006/relationships/hyperlink" Target="mailto:vaclav.macek@seznam.cz" TargetMode="External" /><Relationship Id="rId5" Type="http://schemas.openxmlformats.org/officeDocument/2006/relationships/hyperlink" Target="mailto:jiri.vavra69@seznam.cz" TargetMode="External" /><Relationship Id="rId6" Type="http://schemas.openxmlformats.org/officeDocument/2006/relationships/hyperlink" Target="mailto:ph@horice.cz" TargetMode="External" /><Relationship Id="rId7" Type="http://schemas.openxmlformats.org/officeDocument/2006/relationships/hyperlink" Target="mailto:inkastejskalova@seznam.cz" TargetMode="External" /><Relationship Id="rId8" Type="http://schemas.openxmlformats.org/officeDocument/2006/relationships/hyperlink" Target="mailto:jan.fifka@seznam.cz" TargetMode="External" /><Relationship Id="rId9" Type="http://schemas.openxmlformats.org/officeDocument/2006/relationships/hyperlink" Target="mailto:dan.jerie@atlas.cz" TargetMode="External" /><Relationship Id="rId10" Type="http://schemas.openxmlformats.org/officeDocument/2006/relationships/hyperlink" Target="mailto:ales.pomikalek@gmail.com" TargetMode="External" /><Relationship Id="rId11" Type="http://schemas.openxmlformats.org/officeDocument/2006/relationships/hyperlink" Target="mailto:andrejsj@seznam.cz" TargetMode="External" /><Relationship Id="rId12" Type="http://schemas.openxmlformats.org/officeDocument/2006/relationships/hyperlink" Target="mailto:mariepraslickova@seznam.cz" TargetMode="External" /><Relationship Id="rId13" Type="http://schemas.openxmlformats.org/officeDocument/2006/relationships/hyperlink" Target="mailto:filumeni@seznam.cz" TargetMode="External" /><Relationship Id="rId14" Type="http://schemas.openxmlformats.org/officeDocument/2006/relationships/hyperlink" Target="mailto:husek.dobromil@centrum.cz" TargetMode="External" /><Relationship Id="rId15" Type="http://schemas.openxmlformats.org/officeDocument/2006/relationships/hyperlink" Target="mailto:kuba.jc@seznam.cz" TargetMode="External" /><Relationship Id="rId16" Type="http://schemas.openxmlformats.org/officeDocument/2006/relationships/hyperlink" Target="mailto:jiri.pellar@seznam.cz" TargetMode="External" /><Relationship Id="rId17" Type="http://schemas.openxmlformats.org/officeDocument/2006/relationships/hyperlink" Target="mailto:milan.tichy@post.cz" TargetMode="External" /><Relationship Id="rId18" Type="http://schemas.openxmlformats.org/officeDocument/2006/relationships/hyperlink" Target="mailto:alena.lerchova@poradce.nn.cz" TargetMode="External" /><Relationship Id="rId19" Type="http://schemas.openxmlformats.org/officeDocument/2006/relationships/hyperlink" Target="https://email.seznam.cz/#compose?to=j.pytlik%40tiscali.cz" TargetMode="External" /><Relationship Id="rId20" Type="http://schemas.openxmlformats.org/officeDocument/2006/relationships/hyperlink" Target="https://email.seznam.cz/#compose?to=j.pytlik%40tiscali.cz" TargetMode="External" /><Relationship Id="rId21" Type="http://schemas.openxmlformats.org/officeDocument/2006/relationships/hyperlink" Target="mailto:mecner.radek@gmail.com" TargetMode="External" /><Relationship Id="rId2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0">
      <selection activeCell="H33" sqref="H33"/>
    </sheetView>
  </sheetViews>
  <sheetFormatPr defaultColWidth="9.00390625" defaultRowHeight="12.75"/>
  <cols>
    <col min="1" max="1" width="5.00390625" style="1" bestFit="1" customWidth="1"/>
    <col min="2" max="2" width="31.50390625" style="0" bestFit="1" customWidth="1"/>
    <col min="3" max="5" width="10.625" style="0" bestFit="1" customWidth="1"/>
    <col min="6" max="6" width="10.50390625" style="0" bestFit="1" customWidth="1"/>
    <col min="7" max="7" width="10.125" style="0" bestFit="1" customWidth="1"/>
    <col min="8" max="8" width="9.125" style="0" bestFit="1" customWidth="1"/>
    <col min="9" max="9" width="22.00390625" style="0" bestFit="1" customWidth="1"/>
    <col min="10" max="10" width="10.125" style="0" bestFit="1" customWidth="1"/>
  </cols>
  <sheetData>
    <row r="1" ht="12.75">
      <c r="B1" s="35" t="s">
        <v>109</v>
      </c>
    </row>
    <row r="2" ht="6" customHeight="1" thickBot="1"/>
    <row r="3" spans="1:10" ht="13.5" thickBot="1">
      <c r="A3" s="2"/>
      <c r="B3" s="15"/>
      <c r="C3" s="104" t="s">
        <v>0</v>
      </c>
      <c r="D3" s="105"/>
      <c r="E3" s="26" t="s">
        <v>1</v>
      </c>
      <c r="F3" s="26" t="s">
        <v>2</v>
      </c>
      <c r="G3" s="26" t="s">
        <v>3</v>
      </c>
      <c r="H3" s="27" t="s">
        <v>110</v>
      </c>
      <c r="I3" s="3"/>
      <c r="J3" s="3"/>
    </row>
    <row r="4" spans="1:8" ht="12.75">
      <c r="A4" s="2"/>
      <c r="B4" s="28"/>
      <c r="C4" s="90" t="s">
        <v>101</v>
      </c>
      <c r="D4" s="69" t="s">
        <v>74</v>
      </c>
      <c r="E4" s="67"/>
      <c r="F4" s="36"/>
      <c r="G4" s="32"/>
      <c r="H4" s="61"/>
    </row>
    <row r="5" spans="1:13" ht="12.75">
      <c r="A5" s="66"/>
      <c r="B5" s="29"/>
      <c r="C5" s="91"/>
      <c r="D5" s="72"/>
      <c r="E5" s="65"/>
      <c r="F5" s="65"/>
      <c r="G5" s="80"/>
      <c r="H5" s="62"/>
      <c r="I5" s="78"/>
      <c r="J5" s="71"/>
      <c r="M5" s="60"/>
    </row>
    <row r="6" spans="1:10" ht="12.75">
      <c r="A6" s="66" t="s">
        <v>4</v>
      </c>
      <c r="B6" s="30" t="s">
        <v>19</v>
      </c>
      <c r="C6" s="97"/>
      <c r="D6" s="72">
        <v>2600</v>
      </c>
      <c r="E6" s="85">
        <v>8</v>
      </c>
      <c r="F6" s="85">
        <v>158</v>
      </c>
      <c r="G6" s="86">
        <v>2640</v>
      </c>
      <c r="H6" s="87">
        <v>0</v>
      </c>
      <c r="I6" s="78"/>
      <c r="J6" s="71"/>
    </row>
    <row r="7" spans="1:10" ht="12.75">
      <c r="A7" s="66" t="s">
        <v>5</v>
      </c>
      <c r="B7" s="29" t="s">
        <v>20</v>
      </c>
      <c r="C7" s="97"/>
      <c r="D7" s="72">
        <v>7150</v>
      </c>
      <c r="E7" s="85">
        <v>8</v>
      </c>
      <c r="F7" s="85">
        <v>136</v>
      </c>
      <c r="G7" s="86">
        <v>10640</v>
      </c>
      <c r="H7" s="64">
        <v>15</v>
      </c>
      <c r="I7" s="78"/>
      <c r="J7" s="71"/>
    </row>
    <row r="8" spans="1:10" ht="12.75">
      <c r="A8" s="66" t="s">
        <v>6</v>
      </c>
      <c r="B8" s="29" t="s">
        <v>21</v>
      </c>
      <c r="C8" s="98"/>
      <c r="D8" s="72">
        <v>1300</v>
      </c>
      <c r="E8" s="85">
        <v>4</v>
      </c>
      <c r="F8" s="85">
        <v>137</v>
      </c>
      <c r="G8" s="86">
        <v>1062</v>
      </c>
      <c r="H8" s="87">
        <v>5</v>
      </c>
      <c r="I8" s="78"/>
      <c r="J8" s="71"/>
    </row>
    <row r="9" spans="1:10" ht="12.75">
      <c r="A9" s="66" t="s">
        <v>7</v>
      </c>
      <c r="B9" s="29" t="s">
        <v>22</v>
      </c>
      <c r="C9" s="97"/>
      <c r="D9" s="72">
        <v>17900</v>
      </c>
      <c r="E9" s="85">
        <v>15</v>
      </c>
      <c r="F9" s="85">
        <v>444</v>
      </c>
      <c r="G9" s="86">
        <v>5540</v>
      </c>
      <c r="H9" s="64">
        <v>0</v>
      </c>
      <c r="I9" s="78"/>
      <c r="J9" s="71"/>
    </row>
    <row r="10" spans="1:10" ht="12.75">
      <c r="A10" s="66" t="s">
        <v>8</v>
      </c>
      <c r="B10" s="29" t="s">
        <v>23</v>
      </c>
      <c r="C10" s="97"/>
      <c r="D10" s="72">
        <v>3500</v>
      </c>
      <c r="E10" s="85">
        <v>8</v>
      </c>
      <c r="F10" s="85">
        <v>256</v>
      </c>
      <c r="G10" s="86">
        <v>4300</v>
      </c>
      <c r="H10" s="64">
        <v>10</v>
      </c>
      <c r="I10" s="78"/>
      <c r="J10" s="71"/>
    </row>
    <row r="11" spans="1:13" ht="12.75">
      <c r="A11" s="66" t="s">
        <v>9</v>
      </c>
      <c r="B11" s="30" t="s">
        <v>24</v>
      </c>
      <c r="C11" s="97"/>
      <c r="D11" s="72">
        <v>2700</v>
      </c>
      <c r="E11" s="85">
        <v>6</v>
      </c>
      <c r="F11" s="85">
        <v>45</v>
      </c>
      <c r="G11" s="86">
        <v>2550</v>
      </c>
      <c r="H11" s="87">
        <v>5</v>
      </c>
      <c r="I11" s="78"/>
      <c r="J11" s="71"/>
      <c r="M11" s="17"/>
    </row>
    <row r="12" spans="1:13" ht="12.75">
      <c r="A12" s="66" t="s">
        <v>10</v>
      </c>
      <c r="B12" s="30" t="s">
        <v>25</v>
      </c>
      <c r="C12" s="100"/>
      <c r="D12" s="72">
        <v>21450</v>
      </c>
      <c r="E12" s="85">
        <v>45</v>
      </c>
      <c r="F12" s="85">
        <v>177</v>
      </c>
      <c r="G12" s="86">
        <v>4100</v>
      </c>
      <c r="H12" s="64">
        <v>20</v>
      </c>
      <c r="I12" s="78"/>
      <c r="J12" s="71"/>
      <c r="M12" s="17"/>
    </row>
    <row r="13" spans="1:13" ht="12.75">
      <c r="A13" s="66" t="s">
        <v>11</v>
      </c>
      <c r="B13" s="29" t="s">
        <v>26</v>
      </c>
      <c r="C13" s="100"/>
      <c r="D13" s="72">
        <v>1800</v>
      </c>
      <c r="E13" s="85">
        <v>4</v>
      </c>
      <c r="F13" s="85">
        <v>92</v>
      </c>
      <c r="G13" s="86">
        <v>1000</v>
      </c>
      <c r="H13" s="64">
        <v>0</v>
      </c>
      <c r="I13" s="78"/>
      <c r="J13" s="71"/>
      <c r="M13" s="17"/>
    </row>
    <row r="14" spans="1:13" ht="12.75">
      <c r="A14" s="66" t="s">
        <v>12</v>
      </c>
      <c r="B14" s="30" t="s">
        <v>42</v>
      </c>
      <c r="C14" s="97"/>
      <c r="D14" s="72">
        <v>5400</v>
      </c>
      <c r="E14" s="85">
        <v>12</v>
      </c>
      <c r="F14" s="85">
        <v>187</v>
      </c>
      <c r="G14" s="86">
        <v>4540</v>
      </c>
      <c r="H14" s="87">
        <v>15</v>
      </c>
      <c r="I14" s="78"/>
      <c r="J14" s="71"/>
      <c r="M14" s="18"/>
    </row>
    <row r="15" spans="1:10" ht="12.75">
      <c r="A15" s="66" t="s">
        <v>13</v>
      </c>
      <c r="B15" s="30" t="s">
        <v>27</v>
      </c>
      <c r="C15" s="97"/>
      <c r="D15" s="96">
        <v>8500</v>
      </c>
      <c r="E15" s="65">
        <v>10</v>
      </c>
      <c r="F15" s="65">
        <v>214</v>
      </c>
      <c r="G15" s="19">
        <v>5910</v>
      </c>
      <c r="H15" s="95">
        <v>10</v>
      </c>
      <c r="I15" s="78"/>
      <c r="J15" s="71"/>
    </row>
    <row r="16" spans="1:10" ht="12.75">
      <c r="A16" s="66" t="s">
        <v>14</v>
      </c>
      <c r="B16" s="29" t="s">
        <v>28</v>
      </c>
      <c r="C16" s="98"/>
      <c r="D16" s="72">
        <v>2700</v>
      </c>
      <c r="E16" s="85">
        <v>9</v>
      </c>
      <c r="F16" s="85">
        <v>59</v>
      </c>
      <c r="G16" s="86">
        <v>2900</v>
      </c>
      <c r="H16" s="87">
        <v>5</v>
      </c>
      <c r="I16" s="78"/>
      <c r="J16" s="71"/>
    </row>
    <row r="17" spans="1:10" ht="12.75">
      <c r="A17" s="66" t="s">
        <v>15</v>
      </c>
      <c r="B17" s="29" t="s">
        <v>29</v>
      </c>
      <c r="C17" s="97"/>
      <c r="D17" s="72">
        <v>15800</v>
      </c>
      <c r="E17" s="85">
        <v>20</v>
      </c>
      <c r="F17" s="85">
        <v>202</v>
      </c>
      <c r="G17" s="86">
        <v>2520</v>
      </c>
      <c r="H17" s="64">
        <v>10</v>
      </c>
      <c r="I17" s="78"/>
      <c r="J17" s="71"/>
    </row>
    <row r="18" spans="1:10" ht="12.75">
      <c r="A18" s="66" t="s">
        <v>16</v>
      </c>
      <c r="B18" s="30" t="s">
        <v>30</v>
      </c>
      <c r="C18" s="98"/>
      <c r="D18" s="72">
        <v>3300</v>
      </c>
      <c r="E18" s="85">
        <v>6</v>
      </c>
      <c r="F18" s="85">
        <v>173</v>
      </c>
      <c r="G18" s="86">
        <v>2882</v>
      </c>
      <c r="H18" s="87">
        <v>0</v>
      </c>
      <c r="I18" s="78"/>
      <c r="J18" s="71"/>
    </row>
    <row r="19" spans="1:11" ht="12.75">
      <c r="A19" s="66" t="s">
        <v>17</v>
      </c>
      <c r="B19" s="29" t="s">
        <v>31</v>
      </c>
      <c r="C19" s="97"/>
      <c r="D19" s="72">
        <v>14150</v>
      </c>
      <c r="E19" s="85">
        <v>23</v>
      </c>
      <c r="F19" s="85">
        <v>203</v>
      </c>
      <c r="G19" s="86">
        <v>3620</v>
      </c>
      <c r="H19" s="87">
        <v>30</v>
      </c>
      <c r="I19" s="78"/>
      <c r="J19" s="71"/>
      <c r="K19" s="16"/>
    </row>
    <row r="20" spans="1:10" ht="13.5" thickBot="1">
      <c r="A20" s="66" t="s">
        <v>18</v>
      </c>
      <c r="B20" s="31" t="s">
        <v>32</v>
      </c>
      <c r="C20" s="99"/>
      <c r="D20" s="81">
        <v>8800</v>
      </c>
      <c r="E20" s="88">
        <v>12</v>
      </c>
      <c r="F20" s="88">
        <v>127</v>
      </c>
      <c r="G20" s="89">
        <v>5794</v>
      </c>
      <c r="H20" s="92">
        <v>10</v>
      </c>
      <c r="I20" s="78"/>
      <c r="J20" s="71"/>
    </row>
    <row r="21" spans="1:8" ht="13.5" thickBot="1">
      <c r="A21" s="14"/>
      <c r="B21" s="34"/>
      <c r="C21" s="33"/>
      <c r="D21" s="33"/>
      <c r="E21" s="24"/>
      <c r="F21" s="42"/>
      <c r="G21" s="24"/>
      <c r="H21" s="25"/>
    </row>
    <row r="22" spans="2:8" ht="13.5" thickBot="1">
      <c r="B22" s="23" t="s">
        <v>33</v>
      </c>
      <c r="C22" s="22">
        <f>SUM(C4:C21)</f>
        <v>0</v>
      </c>
      <c r="D22" s="22">
        <f>SUM(D4:D21)</f>
        <v>117050</v>
      </c>
      <c r="E22" s="37">
        <f>SUM(E5:E21)</f>
        <v>190</v>
      </c>
      <c r="F22" s="37">
        <f>SUM(F5:F20)</f>
        <v>2610</v>
      </c>
      <c r="G22" s="22">
        <f>SUM(G4:G20)</f>
        <v>59998</v>
      </c>
      <c r="H22" s="38">
        <f>SUM(H5:H20)</f>
        <v>135</v>
      </c>
    </row>
    <row r="23" spans="2:8" ht="13.5" thickBot="1">
      <c r="B23" s="3"/>
      <c r="C23" s="20"/>
      <c r="D23" s="20"/>
      <c r="E23" s="20"/>
      <c r="F23" s="20"/>
      <c r="G23" s="20"/>
      <c r="H23" s="20"/>
    </row>
    <row r="24" spans="2:8" ht="12.75">
      <c r="B24" s="46" t="s">
        <v>111</v>
      </c>
      <c r="C24" s="47">
        <f>C22/3</f>
        <v>0</v>
      </c>
      <c r="D24" s="47">
        <f>D22/3</f>
        <v>39016.666666666664</v>
      </c>
      <c r="E24" s="20"/>
      <c r="F24" s="20"/>
      <c r="G24" s="20"/>
      <c r="H24" s="20"/>
    </row>
    <row r="25" spans="2:8" ht="12.75">
      <c r="B25" s="48" t="s">
        <v>112</v>
      </c>
      <c r="C25" s="63">
        <v>23.3</v>
      </c>
      <c r="D25" s="63">
        <v>23.3</v>
      </c>
      <c r="E25" s="20"/>
      <c r="F25" s="56"/>
      <c r="G25" s="20"/>
      <c r="H25" s="20"/>
    </row>
    <row r="26" spans="2:7" ht="12.75">
      <c r="B26" s="49" t="s">
        <v>118</v>
      </c>
      <c r="C26" s="103">
        <f>SUM(C24:C25)</f>
        <v>23.3</v>
      </c>
      <c r="D26" s="103">
        <f>SUM(D24:D25)</f>
        <v>39039.96666666667</v>
      </c>
      <c r="E26" s="70"/>
      <c r="F26" s="20"/>
      <c r="G26" s="57"/>
    </row>
    <row r="27" spans="2:7" ht="13.5" thickBot="1">
      <c r="B27" s="50" t="s">
        <v>46</v>
      </c>
      <c r="C27" s="51">
        <f>PRODUCT(C22/3,2)</f>
        <v>0</v>
      </c>
      <c r="D27" s="51">
        <f>PRODUCT(D22/3,2)</f>
        <v>78033.33333333333</v>
      </c>
      <c r="E27" s="20"/>
      <c r="F27" s="20"/>
      <c r="G27" s="58"/>
    </row>
    <row r="28" spans="3:8" ht="12.75">
      <c r="C28" s="20"/>
      <c r="D28" s="20"/>
      <c r="E28" s="20"/>
      <c r="F28" s="20"/>
      <c r="G28" s="20"/>
      <c r="H28" s="20"/>
    </row>
    <row r="29" spans="3:8" ht="13.5" thickBot="1">
      <c r="C29" s="20"/>
      <c r="D29" s="20"/>
      <c r="E29" s="20"/>
      <c r="F29" s="20"/>
      <c r="G29" s="20"/>
      <c r="H29" s="20"/>
    </row>
    <row r="30" spans="2:8" ht="13.5" thickBot="1">
      <c r="B30" s="21" t="s">
        <v>51</v>
      </c>
      <c r="C30" s="93">
        <f>D30</f>
        <v>78000</v>
      </c>
      <c r="D30" s="93">
        <v>78000</v>
      </c>
      <c r="E30" s="20"/>
      <c r="G30" s="20"/>
      <c r="H30" s="20"/>
    </row>
    <row r="31" spans="3:8" ht="13.5" thickBot="1">
      <c r="C31" s="20"/>
      <c r="D31" s="20"/>
      <c r="E31" s="20"/>
      <c r="F31" s="83"/>
      <c r="G31" s="82" t="s">
        <v>73</v>
      </c>
      <c r="H31" s="79"/>
    </row>
    <row r="32" spans="2:8" ht="13.5" thickBot="1">
      <c r="B32" s="101" t="s">
        <v>117</v>
      </c>
      <c r="C32" s="102">
        <f>C22+C25-C30</f>
        <v>-77976.7</v>
      </c>
      <c r="D32" s="102">
        <f>D22+D25-D30</f>
        <v>39073.3</v>
      </c>
      <c r="E32" s="20"/>
      <c r="F32" s="84"/>
      <c r="G32" s="19" t="s">
        <v>108</v>
      </c>
      <c r="H32" s="19">
        <v>20000</v>
      </c>
    </row>
    <row r="33" spans="3:11" ht="13.5" thickBot="1">
      <c r="C33" s="20"/>
      <c r="D33" s="20"/>
      <c r="E33" s="20"/>
      <c r="F33" s="84"/>
      <c r="G33" s="19"/>
      <c r="H33" s="19"/>
      <c r="K33" s="20"/>
    </row>
    <row r="34" spans="2:8" ht="13.5" thickBot="1">
      <c r="B34" s="21" t="s">
        <v>119</v>
      </c>
      <c r="C34" s="43">
        <f>D34</f>
        <v>20000</v>
      </c>
      <c r="D34" s="43">
        <f>H32+H33+H34+H35</f>
        <v>20000</v>
      </c>
      <c r="E34" s="20"/>
      <c r="F34" s="84"/>
      <c r="G34" s="19"/>
      <c r="H34" s="19"/>
    </row>
    <row r="35" spans="3:8" ht="13.5" thickBot="1">
      <c r="C35" s="20"/>
      <c r="D35" s="20"/>
      <c r="E35" s="20"/>
      <c r="F35" s="84"/>
      <c r="G35" s="19"/>
      <c r="H35" s="19"/>
    </row>
    <row r="36" spans="2:8" ht="13.5" thickBot="1">
      <c r="B36" s="44" t="s">
        <v>48</v>
      </c>
      <c r="C36" s="45">
        <f>C22+C25-C30-C34</f>
        <v>-97976.7</v>
      </c>
      <c r="D36" s="45">
        <f>D22+D25-D30-D34</f>
        <v>19073.300000000003</v>
      </c>
      <c r="E36" s="20"/>
      <c r="F36" s="20"/>
      <c r="G36" s="20"/>
      <c r="H36" s="20"/>
    </row>
    <row r="38" ht="12.75">
      <c r="B38" s="59"/>
    </row>
  </sheetData>
  <sheetProtection/>
  <mergeCells count="1">
    <mergeCell ref="C3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6.375" style="0" customWidth="1"/>
    <col min="2" max="2" width="28.00390625" style="0" customWidth="1"/>
    <col min="3" max="3" width="40.00390625" style="0" bestFit="1" customWidth="1"/>
    <col min="4" max="4" width="23.50390625" style="0" customWidth="1"/>
    <col min="5" max="5" width="14.625" style="0" customWidth="1"/>
  </cols>
  <sheetData>
    <row r="1" spans="1:4" ht="19.5" customHeight="1">
      <c r="A1" s="106" t="s">
        <v>79</v>
      </c>
      <c r="B1" s="107"/>
      <c r="C1" s="107"/>
      <c r="D1" s="108"/>
    </row>
    <row r="2" spans="1:4" ht="19.5" customHeight="1">
      <c r="A2" s="109" t="s">
        <v>34</v>
      </c>
      <c r="B2" s="110"/>
      <c r="C2" s="110"/>
      <c r="D2" s="111"/>
    </row>
    <row r="3" spans="1:4" ht="19.5" customHeight="1" thickBot="1">
      <c r="A3" s="112" t="s">
        <v>113</v>
      </c>
      <c r="B3" s="113"/>
      <c r="C3" s="113"/>
      <c r="D3" s="114"/>
    </row>
    <row r="4" spans="1:4" ht="18.75" customHeight="1">
      <c r="A4" s="115" t="s">
        <v>35</v>
      </c>
      <c r="B4" s="116"/>
      <c r="C4" s="7" t="s">
        <v>36</v>
      </c>
      <c r="D4" s="6" t="s">
        <v>37</v>
      </c>
    </row>
    <row r="5" spans="1:4" ht="25.5" customHeight="1">
      <c r="A5" s="8" t="s">
        <v>38</v>
      </c>
      <c r="B5" s="9" t="s">
        <v>39</v>
      </c>
      <c r="C5" s="10"/>
      <c r="D5" s="4"/>
    </row>
    <row r="6" spans="1:4" ht="25.5" customHeight="1">
      <c r="A6" s="8" t="s">
        <v>38</v>
      </c>
      <c r="B6" s="9" t="s">
        <v>39</v>
      </c>
      <c r="C6" s="10"/>
      <c r="D6" s="4"/>
    </row>
    <row r="7" spans="1:4" ht="25.5" customHeight="1">
      <c r="A7" s="8" t="s">
        <v>38</v>
      </c>
      <c r="B7" s="9" t="s">
        <v>40</v>
      </c>
      <c r="C7" s="10" t="s">
        <v>41</v>
      </c>
      <c r="D7" s="4"/>
    </row>
    <row r="8" spans="1:4" ht="25.5" customHeight="1">
      <c r="A8" s="8" t="s">
        <v>38</v>
      </c>
      <c r="B8" s="9" t="s">
        <v>44</v>
      </c>
      <c r="C8" s="10" t="s">
        <v>89</v>
      </c>
      <c r="D8" s="4"/>
    </row>
    <row r="9" spans="1:4" ht="25.5" customHeight="1">
      <c r="A9" s="8" t="s">
        <v>38</v>
      </c>
      <c r="B9" s="9" t="s">
        <v>45</v>
      </c>
      <c r="C9" s="10" t="s">
        <v>91</v>
      </c>
      <c r="D9" s="4"/>
    </row>
    <row r="10" spans="1:4" ht="25.5" customHeight="1">
      <c r="A10" s="8"/>
      <c r="B10" s="9"/>
      <c r="C10" s="10"/>
      <c r="D10" s="4"/>
    </row>
    <row r="11" spans="1:4" ht="25.5" customHeight="1">
      <c r="A11" s="8"/>
      <c r="B11" s="9"/>
      <c r="C11" s="10"/>
      <c r="D11" s="4"/>
    </row>
    <row r="12" spans="1:4" ht="25.5" customHeight="1">
      <c r="A12" s="8" t="s">
        <v>4</v>
      </c>
      <c r="B12" s="9" t="s">
        <v>19</v>
      </c>
      <c r="C12" s="10" t="s">
        <v>60</v>
      </c>
      <c r="D12" s="4"/>
    </row>
    <row r="13" spans="1:4" ht="25.5" customHeight="1">
      <c r="A13" s="8" t="s">
        <v>5</v>
      </c>
      <c r="B13" s="9" t="s">
        <v>20</v>
      </c>
      <c r="C13" s="10" t="s">
        <v>49</v>
      </c>
      <c r="D13" s="4"/>
    </row>
    <row r="14" spans="1:4" ht="25.5" customHeight="1">
      <c r="A14" s="8" t="s">
        <v>6</v>
      </c>
      <c r="B14" s="9" t="s">
        <v>21</v>
      </c>
      <c r="C14" s="10" t="s">
        <v>61</v>
      </c>
      <c r="D14" s="4" t="s">
        <v>114</v>
      </c>
    </row>
    <row r="15" spans="1:4" ht="25.5" customHeight="1">
      <c r="A15" s="8" t="s">
        <v>7</v>
      </c>
      <c r="B15" s="9" t="s">
        <v>22</v>
      </c>
      <c r="C15" s="10" t="s">
        <v>50</v>
      </c>
      <c r="D15" s="4"/>
    </row>
    <row r="16" spans="1:4" ht="25.5" customHeight="1">
      <c r="A16" s="8" t="s">
        <v>8</v>
      </c>
      <c r="B16" s="9" t="s">
        <v>23</v>
      </c>
      <c r="C16" s="10" t="s">
        <v>62</v>
      </c>
      <c r="D16" s="4"/>
    </row>
    <row r="17" spans="1:4" ht="25.5" customHeight="1">
      <c r="A17" s="8" t="s">
        <v>9</v>
      </c>
      <c r="B17" s="9" t="s">
        <v>24</v>
      </c>
      <c r="C17" s="10" t="s">
        <v>81</v>
      </c>
      <c r="D17" s="4"/>
    </row>
    <row r="18" spans="1:4" ht="25.5" customHeight="1">
      <c r="A18" s="8" t="s">
        <v>10</v>
      </c>
      <c r="B18" s="9" t="s">
        <v>25</v>
      </c>
      <c r="C18" s="10" t="s">
        <v>77</v>
      </c>
      <c r="D18" s="4" t="s">
        <v>114</v>
      </c>
    </row>
    <row r="19" spans="1:4" ht="25.5" customHeight="1">
      <c r="A19" s="8" t="s">
        <v>11</v>
      </c>
      <c r="B19" s="9" t="s">
        <v>26</v>
      </c>
      <c r="C19" s="10" t="s">
        <v>63</v>
      </c>
      <c r="D19" s="4" t="s">
        <v>114</v>
      </c>
    </row>
    <row r="20" spans="1:4" ht="25.5" customHeight="1">
      <c r="A20" s="8" t="s">
        <v>12</v>
      </c>
      <c r="B20" s="9" t="s">
        <v>42</v>
      </c>
      <c r="C20" s="10" t="s">
        <v>64</v>
      </c>
      <c r="D20" s="4" t="s">
        <v>114</v>
      </c>
    </row>
    <row r="21" spans="1:4" ht="25.5" customHeight="1">
      <c r="A21" s="8" t="s">
        <v>13</v>
      </c>
      <c r="B21" s="9" t="s">
        <v>27</v>
      </c>
      <c r="C21" s="10" t="s">
        <v>89</v>
      </c>
      <c r="D21" s="4"/>
    </row>
    <row r="22" spans="1:4" ht="25.5" customHeight="1">
      <c r="A22" s="8" t="s">
        <v>14</v>
      </c>
      <c r="B22" s="9" t="s">
        <v>28</v>
      </c>
      <c r="C22" s="10" t="s">
        <v>104</v>
      </c>
      <c r="D22" s="4"/>
    </row>
    <row r="23" spans="1:4" ht="25.5" customHeight="1">
      <c r="A23" s="8" t="s">
        <v>15</v>
      </c>
      <c r="B23" s="9" t="s">
        <v>29</v>
      </c>
      <c r="C23" s="10" t="s">
        <v>41</v>
      </c>
      <c r="D23" s="4"/>
    </row>
    <row r="24" spans="1:4" ht="25.5" customHeight="1">
      <c r="A24" s="8" t="s">
        <v>16</v>
      </c>
      <c r="B24" s="9" t="s">
        <v>30</v>
      </c>
      <c r="C24" s="10" t="s">
        <v>87</v>
      </c>
      <c r="D24" s="4"/>
    </row>
    <row r="25" spans="1:4" ht="25.5" customHeight="1">
      <c r="A25" s="8" t="s">
        <v>17</v>
      </c>
      <c r="B25" s="9" t="s">
        <v>31</v>
      </c>
      <c r="C25" s="10" t="s">
        <v>56</v>
      </c>
      <c r="D25" s="4"/>
    </row>
    <row r="26" spans="1:4" ht="25.5" customHeight="1">
      <c r="A26" s="8" t="s">
        <v>18</v>
      </c>
      <c r="B26" s="9" t="s">
        <v>32</v>
      </c>
      <c r="C26" s="10" t="s">
        <v>65</v>
      </c>
      <c r="D26" s="4" t="s">
        <v>114</v>
      </c>
    </row>
    <row r="27" spans="1:4" ht="25.5" customHeight="1">
      <c r="A27" s="8"/>
      <c r="B27" s="9" t="s">
        <v>43</v>
      </c>
      <c r="C27" s="10"/>
      <c r="D27" s="4"/>
    </row>
    <row r="28" spans="1:4" ht="25.5" customHeight="1">
      <c r="A28" s="8"/>
      <c r="B28" s="9" t="s">
        <v>43</v>
      </c>
      <c r="C28" s="10"/>
      <c r="D28" s="4"/>
    </row>
    <row r="29" spans="1:4" ht="25.5" customHeight="1">
      <c r="A29" s="8"/>
      <c r="B29" s="9" t="s">
        <v>43</v>
      </c>
      <c r="C29" s="10"/>
      <c r="D29" s="4"/>
    </row>
    <row r="30" spans="1:4" ht="25.5" customHeight="1">
      <c r="A30" s="8"/>
      <c r="B30" s="9" t="s">
        <v>43</v>
      </c>
      <c r="C30" s="10"/>
      <c r="D30" s="4"/>
    </row>
    <row r="31" spans="1:4" ht="25.5" customHeight="1" thickBot="1">
      <c r="A31" s="11"/>
      <c r="B31" s="13" t="s">
        <v>43</v>
      </c>
      <c r="C31" s="12"/>
      <c r="D31" s="5"/>
    </row>
    <row r="32" spans="1:5" ht="26.25" customHeight="1">
      <c r="A32" s="1"/>
      <c r="E32">
        <f>SUM(E5:E26)</f>
        <v>0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/>
  <mergeCells count="4">
    <mergeCell ref="A1:D1"/>
    <mergeCell ref="A2:D2"/>
    <mergeCell ref="A3:D3"/>
    <mergeCell ref="A4:B4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3">
      <selection activeCell="D16" sqref="D16"/>
    </sheetView>
  </sheetViews>
  <sheetFormatPr defaultColWidth="9.00390625" defaultRowHeight="12.75"/>
  <cols>
    <col min="1" max="1" width="6.375" style="0" customWidth="1"/>
    <col min="2" max="2" width="28.50390625" style="0" bestFit="1" customWidth="1"/>
    <col min="3" max="3" width="25.00390625" style="0" bestFit="1" customWidth="1"/>
    <col min="4" max="4" width="24.625" style="0" customWidth="1"/>
    <col min="5" max="5" width="11.125" style="60" bestFit="1" customWidth="1"/>
    <col min="8" max="8" width="27.375" style="0" bestFit="1" customWidth="1"/>
    <col min="9" max="10" width="11.125" style="0" bestFit="1" customWidth="1"/>
  </cols>
  <sheetData>
    <row r="1" spans="1:4" ht="19.5" customHeight="1">
      <c r="A1" s="106" t="s">
        <v>52</v>
      </c>
      <c r="B1" s="107"/>
      <c r="C1" s="107"/>
      <c r="D1" s="108"/>
    </row>
    <row r="2" spans="1:4" ht="19.5" customHeight="1" thickBot="1">
      <c r="A2" s="109" t="s">
        <v>34</v>
      </c>
      <c r="B2" s="110"/>
      <c r="C2" s="110"/>
      <c r="D2" s="111"/>
    </row>
    <row r="3" spans="1:4" ht="18.75" customHeight="1">
      <c r="A3" s="115" t="s">
        <v>35</v>
      </c>
      <c r="B3" s="116"/>
      <c r="C3" s="7" t="s">
        <v>36</v>
      </c>
      <c r="D3" s="6" t="s">
        <v>53</v>
      </c>
    </row>
    <row r="4" spans="1:4" ht="25.5" customHeight="1">
      <c r="A4" s="8" t="s">
        <v>38</v>
      </c>
      <c r="B4" s="9" t="s">
        <v>39</v>
      </c>
      <c r="C4" s="10" t="s">
        <v>80</v>
      </c>
      <c r="D4" s="4"/>
    </row>
    <row r="5" spans="1:4" ht="25.5" customHeight="1">
      <c r="A5" s="8" t="s">
        <v>38</v>
      </c>
      <c r="B5" s="9" t="s">
        <v>39</v>
      </c>
      <c r="C5" s="10"/>
      <c r="D5" s="4"/>
    </row>
    <row r="6" spans="1:4" ht="25.5" customHeight="1">
      <c r="A6" s="8" t="s">
        <v>38</v>
      </c>
      <c r="B6" s="9" t="s">
        <v>40</v>
      </c>
      <c r="C6" s="10" t="s">
        <v>41</v>
      </c>
      <c r="D6" s="53" t="s">
        <v>66</v>
      </c>
    </row>
    <row r="7" spans="1:4" ht="25.5" customHeight="1">
      <c r="A7" s="8" t="s">
        <v>38</v>
      </c>
      <c r="B7" s="9" t="s">
        <v>44</v>
      </c>
      <c r="C7" s="10" t="s">
        <v>91</v>
      </c>
      <c r="D7" s="53" t="s">
        <v>99</v>
      </c>
    </row>
    <row r="8" spans="1:5" ht="25.5" customHeight="1" thickBot="1">
      <c r="A8" s="11" t="s">
        <v>38</v>
      </c>
      <c r="B8" s="13" t="s">
        <v>45</v>
      </c>
      <c r="C8" s="12" t="s">
        <v>89</v>
      </c>
      <c r="D8" s="54" t="s">
        <v>105</v>
      </c>
      <c r="E8" s="76"/>
    </row>
    <row r="9" spans="1:5" ht="25.5" customHeight="1">
      <c r="A9" s="39"/>
      <c r="B9" s="40"/>
      <c r="C9" s="41"/>
      <c r="D9" s="52"/>
      <c r="E9" s="77"/>
    </row>
    <row r="10" spans="1:8" ht="25.5" customHeight="1">
      <c r="A10" s="8" t="s">
        <v>4</v>
      </c>
      <c r="B10" s="9" t="s">
        <v>19</v>
      </c>
      <c r="C10" s="10" t="s">
        <v>60</v>
      </c>
      <c r="D10" s="53" t="s">
        <v>67</v>
      </c>
      <c r="E10" s="74">
        <v>728444347</v>
      </c>
      <c r="F10" t="s">
        <v>85</v>
      </c>
      <c r="H10" t="s">
        <v>106</v>
      </c>
    </row>
    <row r="11" spans="1:6" ht="25.5" customHeight="1">
      <c r="A11" s="8" t="s">
        <v>5</v>
      </c>
      <c r="B11" s="9" t="s">
        <v>20</v>
      </c>
      <c r="C11" s="10" t="s">
        <v>49</v>
      </c>
      <c r="D11" s="68" t="s">
        <v>68</v>
      </c>
      <c r="E11" s="75"/>
      <c r="F11" t="s">
        <v>90</v>
      </c>
    </row>
    <row r="12" spans="1:6" ht="25.5" customHeight="1">
      <c r="A12" s="8" t="s">
        <v>6</v>
      </c>
      <c r="B12" s="9" t="s">
        <v>21</v>
      </c>
      <c r="C12" s="10" t="s">
        <v>61</v>
      </c>
      <c r="D12" s="68" t="s">
        <v>69</v>
      </c>
      <c r="E12" s="74">
        <v>774790039</v>
      </c>
      <c r="F12" t="s">
        <v>84</v>
      </c>
    </row>
    <row r="13" spans="1:9" ht="25.5" customHeight="1">
      <c r="A13" s="8" t="s">
        <v>7</v>
      </c>
      <c r="B13" s="9" t="s">
        <v>22</v>
      </c>
      <c r="C13" s="10" t="s">
        <v>50</v>
      </c>
      <c r="D13" s="68" t="s">
        <v>98</v>
      </c>
      <c r="E13" s="74">
        <v>777919375</v>
      </c>
      <c r="F13" t="s">
        <v>76</v>
      </c>
      <c r="G13" s="54"/>
      <c r="I13" s="55"/>
    </row>
    <row r="14" spans="1:8" ht="25.5" customHeight="1">
      <c r="A14" s="8" t="s">
        <v>8</v>
      </c>
      <c r="B14" s="9" t="s">
        <v>23</v>
      </c>
      <c r="C14" s="10" t="s">
        <v>62</v>
      </c>
      <c r="D14" s="68" t="s">
        <v>93</v>
      </c>
      <c r="E14" s="75"/>
      <c r="F14" s="94" t="s">
        <v>94</v>
      </c>
      <c r="H14" s="68" t="s">
        <v>95</v>
      </c>
    </row>
    <row r="15" spans="1:6" ht="25.5" customHeight="1">
      <c r="A15" s="8" t="s">
        <v>9</v>
      </c>
      <c r="B15" s="9" t="s">
        <v>24</v>
      </c>
      <c r="C15" s="10" t="s">
        <v>81</v>
      </c>
      <c r="D15" s="54" t="s">
        <v>102</v>
      </c>
      <c r="E15" s="75"/>
      <c r="F15" t="s">
        <v>82</v>
      </c>
    </row>
    <row r="16" spans="1:8" ht="25.5" customHeight="1">
      <c r="A16" s="8" t="s">
        <v>10</v>
      </c>
      <c r="B16" s="9" t="s">
        <v>25</v>
      </c>
      <c r="C16" s="10" t="s">
        <v>115</v>
      </c>
      <c r="D16" s="54" t="s">
        <v>116</v>
      </c>
      <c r="E16" s="75"/>
      <c r="F16" s="94" t="s">
        <v>96</v>
      </c>
      <c r="H16" s="54" t="s">
        <v>97</v>
      </c>
    </row>
    <row r="17" spans="1:8" ht="25.5" customHeight="1">
      <c r="A17" s="8" t="s">
        <v>11</v>
      </c>
      <c r="B17" s="9" t="s">
        <v>26</v>
      </c>
      <c r="C17" s="10" t="s">
        <v>63</v>
      </c>
      <c r="D17" s="54" t="s">
        <v>100</v>
      </c>
      <c r="E17" s="74">
        <v>736533443</v>
      </c>
      <c r="F17" t="s">
        <v>78</v>
      </c>
      <c r="H17" s="54" t="s">
        <v>103</v>
      </c>
    </row>
    <row r="18" spans="1:6" ht="25.5" customHeight="1">
      <c r="A18" s="8" t="s">
        <v>12</v>
      </c>
      <c r="B18" s="9" t="s">
        <v>42</v>
      </c>
      <c r="C18" s="10" t="s">
        <v>64</v>
      </c>
      <c r="D18" s="68" t="s">
        <v>75</v>
      </c>
      <c r="E18" s="74">
        <v>603373610</v>
      </c>
      <c r="F18" t="s">
        <v>86</v>
      </c>
    </row>
    <row r="19" spans="1:6" ht="25.5" customHeight="1">
      <c r="A19" s="8" t="s">
        <v>13</v>
      </c>
      <c r="B19" s="9" t="s">
        <v>27</v>
      </c>
      <c r="C19" s="10" t="s">
        <v>89</v>
      </c>
      <c r="D19" s="54" t="s">
        <v>105</v>
      </c>
      <c r="E19" s="75"/>
      <c r="F19" t="s">
        <v>107</v>
      </c>
    </row>
    <row r="20" spans="1:8" ht="25.5" customHeight="1">
      <c r="A20" s="8" t="s">
        <v>14</v>
      </c>
      <c r="B20" s="9" t="s">
        <v>28</v>
      </c>
      <c r="C20" s="10" t="s">
        <v>54</v>
      </c>
      <c r="D20" s="68" t="s">
        <v>92</v>
      </c>
      <c r="E20" s="74">
        <v>728998606</v>
      </c>
      <c r="F20" s="94" t="s">
        <v>59</v>
      </c>
      <c r="H20" s="55"/>
    </row>
    <row r="21" spans="1:10" ht="25.5" customHeight="1">
      <c r="A21" s="8" t="s">
        <v>15</v>
      </c>
      <c r="B21" s="9" t="s">
        <v>29</v>
      </c>
      <c r="C21" s="10" t="s">
        <v>41</v>
      </c>
      <c r="D21" s="53" t="s">
        <v>66</v>
      </c>
      <c r="E21" s="75"/>
      <c r="F21" t="s">
        <v>83</v>
      </c>
      <c r="H21" s="54"/>
      <c r="J21" s="55"/>
    </row>
    <row r="22" spans="1:6" ht="25.5" customHeight="1">
      <c r="A22" s="8" t="s">
        <v>16</v>
      </c>
      <c r="B22" s="9" t="s">
        <v>30</v>
      </c>
      <c r="C22" s="10" t="s">
        <v>55</v>
      </c>
      <c r="D22" s="53" t="s">
        <v>70</v>
      </c>
      <c r="E22" s="75"/>
      <c r="F22" t="s">
        <v>88</v>
      </c>
    </row>
    <row r="23" spans="1:10" ht="25.5" customHeight="1">
      <c r="A23" s="8" t="s">
        <v>17</v>
      </c>
      <c r="B23" s="9" t="s">
        <v>31</v>
      </c>
      <c r="C23" s="10" t="s">
        <v>56</v>
      </c>
      <c r="D23" s="53" t="s">
        <v>71</v>
      </c>
      <c r="E23" s="74">
        <v>775245450</v>
      </c>
      <c r="F23" t="s">
        <v>57</v>
      </c>
      <c r="H23" s="54" t="s">
        <v>58</v>
      </c>
      <c r="J23" s="55">
        <v>731848630</v>
      </c>
    </row>
    <row r="24" spans="1:6" ht="25.5" customHeight="1">
      <c r="A24" s="8" t="s">
        <v>18</v>
      </c>
      <c r="B24" s="9" t="s">
        <v>32</v>
      </c>
      <c r="C24" s="10" t="s">
        <v>65</v>
      </c>
      <c r="D24" s="53" t="s">
        <v>72</v>
      </c>
      <c r="E24" s="74">
        <v>603456964</v>
      </c>
      <c r="F24" t="s">
        <v>47</v>
      </c>
    </row>
    <row r="25" ht="26.25" customHeight="1">
      <c r="A25" s="73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sheetProtection/>
  <mergeCells count="3">
    <mergeCell ref="A1:D1"/>
    <mergeCell ref="A2:D2"/>
    <mergeCell ref="A3:B3"/>
  </mergeCells>
  <hyperlinks>
    <hyperlink ref="H23" r:id="rId1" display="miroslav.strnad@seznam.cz    "/>
    <hyperlink ref="D6" r:id="rId2" display="andrejsj@seznam.cz"/>
    <hyperlink ref="D13" r:id="rId3" display="andrys@martech.cz"/>
    <hyperlink ref="D10" r:id="rId4" display="vaclav.macek@seznam.cz"/>
    <hyperlink ref="D11" r:id="rId5" display="jiri.vavra69@seznam.cz"/>
    <hyperlink ref="D12" r:id="rId6" display="ph@horice.cz"/>
    <hyperlink ref="D22" r:id="rId7" display="inkastejskalova@seznam.cz"/>
    <hyperlink ref="D23" r:id="rId8" display="jan.fifka@seznam.cz"/>
    <hyperlink ref="D24" r:id="rId9" display="dan.jerie@atlas.cz"/>
    <hyperlink ref="D18" r:id="rId10" display="ales.pomikalek@gmail.com"/>
    <hyperlink ref="D21" r:id="rId11" display="andrejsj@seznam.cz"/>
    <hyperlink ref="H16" r:id="rId12" display="mailto:mariepraslickova@seznam.cz"/>
    <hyperlink ref="D14" r:id="rId13" display="filumeni@seznam.cz"/>
    <hyperlink ref="D20" r:id="rId14" display="husek.dobromil@centrum.cz"/>
    <hyperlink ref="D15" r:id="rId15" display="kuba.jc@seznam.cz"/>
    <hyperlink ref="D7" r:id="rId16" display="jiri.pellar@seznam.cz"/>
    <hyperlink ref="D17" r:id="rId17" display="milan.tichy@post.cz"/>
    <hyperlink ref="H17" r:id="rId18" display="mailto:alena.lerchova@poradce.nn.cz"/>
    <hyperlink ref="D8" r:id="rId19" display="https://email.seznam.cz/#compose?to=j.pytlik%40tiscali.cz"/>
    <hyperlink ref="D19" r:id="rId20" display="https://email.seznam.cz/#compose?to=j.pytlik%40tiscali.cz"/>
    <hyperlink ref="D16" r:id="rId21" display="mailto:mecner.radek@gmail.com"/>
  </hyperlink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2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Jaroslav Andrejs</cp:lastModifiedBy>
  <cp:lastPrinted>2018-06-14T16:54:55Z</cp:lastPrinted>
  <dcterms:created xsi:type="dcterms:W3CDTF">2005-06-04T14:12:55Z</dcterms:created>
  <dcterms:modified xsi:type="dcterms:W3CDTF">2023-06-17T08:20:01Z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